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DieseArbeitsmappe" defaultThemeVersion="124226"/>
  <bookViews>
    <workbookView xWindow="-120" yWindow="-120" windowWidth="29040" windowHeight="15840"/>
  </bookViews>
  <sheets>
    <sheet name="Zusammenfassung (DE)" sheetId="35" r:id="rId1"/>
    <sheet name="Entwicklungskosten (DE)" sheetId="20" r:id="rId2"/>
    <sheet name="Serienbetreuung (DE)" sheetId="37" r:id="rId3"/>
    <sheet name="Summary (EN)" sheetId="38" r:id="rId4"/>
    <sheet name="Development Cost (EN)" sheetId="40" r:id="rId5"/>
    <sheet name="Series Support (EN)" sheetId="41" r:id="rId6"/>
    <sheet name="Country Codes" sheetId="17" state="hidden" r:id="rId7"/>
    <sheet name="Glossar (DE)" sheetId="19" state="hidden" r:id="rId8"/>
    <sheet name="Glossary (EN)" sheetId="23" state="hidden" r:id="rId9"/>
    <sheet name="Leistungsstufen" sheetId="31" state="hidden" r:id="rId10"/>
    <sheet name="Performance levels" sheetId="30" state="hidden" r:id="rId11"/>
    <sheet name="Currencies" sheetId="24" state="hidden" r:id="rId12"/>
    <sheet name="Skill-Level" sheetId="26" state="hidden" r:id="rId13"/>
  </sheets>
  <definedNames>
    <definedName name="_DRAW_LINE_MAT_de" localSheetId="4">'Development Cost (EN)'!$B$34:$AP$34</definedName>
    <definedName name="_DRAW_LINE_MAT_de" localSheetId="1">'Entwicklungskosten (DE)'!$B$34:$AP$34</definedName>
    <definedName name="_DRAW_PART_GES_de" localSheetId="4">'Development Cost (EN)'!$B$11:$AP$13</definedName>
    <definedName name="_DRAW_PART_GES_de" localSheetId="1">'Entwicklungskosten (DE)'!$B$11:$AP$13</definedName>
    <definedName name="_DRAW_PART_HEA_de" localSheetId="4">'Development Cost (EN)'!$B$1:$AP$9</definedName>
    <definedName name="_DRAW_PART_HEA_de" localSheetId="1">'Entwicklungskosten (DE)'!$B$1:$AP$9</definedName>
    <definedName name="_DRAW_PART_MOD_de" localSheetId="4">'Development Cost (EN)'!$B$15:$AP$91</definedName>
    <definedName name="_DRAW_PART_MOD_de" localSheetId="1">'Entwicklungskosten (DE)'!$B$15:$AP$91</definedName>
    <definedName name="_xlnm._FilterDatabase" localSheetId="6" hidden="1">'Country Codes'!$A$2:$C$2</definedName>
    <definedName name="countr_codes2">'Country Codes'!$C$3:$C$254</definedName>
    <definedName name="country_codes">'Country Codes'!$C$3:$C$254</definedName>
    <definedName name="country_codes2" localSheetId="2">#REF!</definedName>
    <definedName name="country_codes2" localSheetId="5">#REF!</definedName>
    <definedName name="country_codes2">#REF!</definedName>
    <definedName name="currencies">Currencies!$B$2:$B$4</definedName>
    <definedName name="currencies2" localSheetId="2">#REF!</definedName>
    <definedName name="currencies2" localSheetId="5">#REF!</definedName>
    <definedName name="currencies2">#REF!</definedName>
    <definedName name="_xlnm.Print_Area" localSheetId="4">'Development Cost (EN)'!$A$1:$AP$102</definedName>
    <definedName name="_xlnm.Print_Area" localSheetId="1">'Entwicklungskosten (DE)'!$A$1:$AP$102</definedName>
    <definedName name="fasf">#REF!</definedName>
    <definedName name="SkillLevelDE" localSheetId="2">#REF!</definedName>
    <definedName name="SkillLevelDE" localSheetId="5">#REF!</definedName>
    <definedName name="SkillLevelDE">'Skill-Level'!$A$3:$A$9</definedName>
    <definedName name="SkillLevelEN" localSheetId="2">#REF!</definedName>
    <definedName name="SkillLevelEN" localSheetId="5">#REF!</definedName>
    <definedName name="SkillLevelEN">'Skill-Level'!$C$3:$C$9</definedName>
    <definedName name="Skills2" localSheetId="2">#REF!</definedName>
    <definedName name="Skills2" localSheetId="5">#REF!</definedName>
    <definedName name="Skills2">#REF!</definedName>
    <definedName name="SkillsEN2" localSheetId="2">#REF!</definedName>
    <definedName name="SkillsEN2" localSheetId="5">#REF!</definedName>
    <definedName name="SkillsEN2">#REF!</definedName>
    <definedName name="Status" localSheetId="2">#REF!</definedName>
    <definedName name="Status" localSheetId="5">#REF!</definedName>
    <definedName name="Status">#REF!</definedName>
    <definedName name="tes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B174" i="41" l="1"/>
  <c r="EB139" i="41"/>
  <c r="EB101" i="41"/>
  <c r="AO174" i="41"/>
  <c r="AM174" i="41"/>
  <c r="AK174" i="41"/>
  <c r="AI174" i="41"/>
  <c r="AG174" i="41"/>
  <c r="AE174" i="41"/>
  <c r="AC174" i="41"/>
  <c r="AA174" i="41"/>
  <c r="Y174" i="41"/>
  <c r="W174" i="41"/>
  <c r="U174" i="41"/>
  <c r="S174" i="41"/>
  <c r="AO139" i="41"/>
  <c r="AM139" i="41"/>
  <c r="AK139" i="41"/>
  <c r="AI139" i="41"/>
  <c r="AG139" i="41"/>
  <c r="AE139" i="41"/>
  <c r="AC139" i="41"/>
  <c r="AA139" i="41"/>
  <c r="Y139" i="41"/>
  <c r="W139" i="41"/>
  <c r="U139" i="41"/>
  <c r="S139" i="41"/>
  <c r="L174" i="41"/>
  <c r="L139" i="41"/>
  <c r="P174" i="41"/>
  <c r="P139" i="41"/>
  <c r="AO101" i="41"/>
  <c r="AM101" i="41"/>
  <c r="AK101" i="41"/>
  <c r="AI101" i="41"/>
  <c r="AG101" i="41"/>
  <c r="AE101" i="41"/>
  <c r="AC101" i="41"/>
  <c r="AA101" i="41"/>
  <c r="Y101" i="41"/>
  <c r="W101" i="41"/>
  <c r="U101" i="41"/>
  <c r="S101" i="41"/>
  <c r="P101" i="41"/>
  <c r="L101" i="41"/>
  <c r="EB88" i="41"/>
  <c r="EB48" i="41"/>
  <c r="EB38" i="41"/>
  <c r="EB24" i="41"/>
  <c r="AC88" i="41" l="1"/>
  <c r="AA88" i="41"/>
  <c r="W88" i="41"/>
  <c r="U88" i="41"/>
  <c r="AO88" i="41"/>
  <c r="AM88" i="41"/>
  <c r="AI88" i="41"/>
  <c r="AG88" i="41"/>
  <c r="AO48" i="41"/>
  <c r="AM48" i="41"/>
  <c r="AO38" i="41"/>
  <c r="AM38" i="41"/>
  <c r="AO24" i="41"/>
  <c r="AM24" i="41"/>
  <c r="AI48" i="41"/>
  <c r="AG48" i="41"/>
  <c r="AI38" i="41"/>
  <c r="AG38" i="41"/>
  <c r="AI24" i="41"/>
  <c r="AG24" i="41"/>
  <c r="AC48" i="41"/>
  <c r="AA48" i="41"/>
  <c r="AC38" i="41"/>
  <c r="AA38" i="41"/>
  <c r="AC24" i="41"/>
  <c r="AA24" i="41"/>
  <c r="W48" i="41"/>
  <c r="U48" i="41"/>
  <c r="W38" i="41"/>
  <c r="U38" i="41"/>
  <c r="W24" i="41"/>
  <c r="U24" i="41"/>
  <c r="L61" i="40" l="1"/>
  <c r="AO83" i="40"/>
  <c r="AL94" i="40"/>
  <c r="AI94" i="40"/>
  <c r="AF94" i="40"/>
  <c r="AC94" i="40"/>
  <c r="AL83" i="40"/>
  <c r="AI83" i="40"/>
  <c r="AF83" i="40"/>
  <c r="AC83" i="40"/>
  <c r="AL70" i="40"/>
  <c r="AI70" i="40"/>
  <c r="AF70" i="40"/>
  <c r="AC70" i="40"/>
  <c r="AL61" i="40"/>
  <c r="AI61" i="40"/>
  <c r="AF61" i="40"/>
  <c r="AC61" i="40"/>
  <c r="Y94" i="40"/>
  <c r="V94" i="40"/>
  <c r="S94" i="40"/>
  <c r="P94" i="40"/>
  <c r="Y83" i="40"/>
  <c r="V83" i="40"/>
  <c r="S83" i="40"/>
  <c r="P83" i="40"/>
  <c r="Y70" i="40"/>
  <c r="V70" i="40"/>
  <c r="S70" i="40"/>
  <c r="P70" i="40"/>
  <c r="Y61" i="40"/>
  <c r="V61" i="40"/>
  <c r="S61" i="40"/>
  <c r="P61" i="40"/>
  <c r="AO94" i="40"/>
  <c r="AO70" i="40"/>
  <c r="AO61" i="40"/>
  <c r="AO52" i="40"/>
  <c r="AO45" i="40"/>
  <c r="C39" i="40"/>
  <c r="C38" i="40"/>
  <c r="C37" i="40"/>
  <c r="C36" i="40"/>
  <c r="C35" i="40"/>
  <c r="C34" i="40"/>
  <c r="AL52" i="40"/>
  <c r="AI52" i="40"/>
  <c r="AF52" i="40"/>
  <c r="AC52" i="40"/>
  <c r="Y52" i="40"/>
  <c r="V52" i="40"/>
  <c r="S52" i="40"/>
  <c r="P52" i="40"/>
  <c r="AL45" i="40"/>
  <c r="AI45" i="40"/>
  <c r="AF45" i="40"/>
  <c r="AC45" i="40"/>
  <c r="Y45" i="40"/>
  <c r="V45" i="40"/>
  <c r="S45" i="40"/>
  <c r="P45" i="40"/>
  <c r="L94" i="40"/>
  <c r="L83" i="40"/>
  <c r="L70" i="40"/>
  <c r="L52" i="40"/>
  <c r="L45" i="40"/>
  <c r="AO33" i="40"/>
  <c r="AO17" i="40"/>
  <c r="P33" i="40"/>
  <c r="S33" i="40"/>
  <c r="V33" i="40"/>
  <c r="Y33" i="40"/>
  <c r="AC33" i="40"/>
  <c r="AF33" i="40"/>
  <c r="AI33" i="40"/>
  <c r="AL33" i="40"/>
  <c r="AL17" i="40"/>
  <c r="AI17" i="40"/>
  <c r="AF17" i="40"/>
  <c r="AC17" i="40"/>
  <c r="Y17" i="40"/>
  <c r="V17" i="40"/>
  <c r="S17" i="40"/>
  <c r="P17" i="40"/>
  <c r="AJ33" i="40"/>
  <c r="AG33" i="40"/>
  <c r="AD33" i="40"/>
  <c r="AA33" i="40"/>
  <c r="W33" i="40"/>
  <c r="T33" i="40"/>
  <c r="Q33" i="40"/>
  <c r="N33" i="40"/>
  <c r="AJ17" i="40"/>
  <c r="AG17" i="40"/>
  <c r="AD17" i="40"/>
  <c r="AA17" i="40"/>
  <c r="W17" i="40"/>
  <c r="T17" i="40"/>
  <c r="Q17" i="40"/>
  <c r="N17" i="40"/>
  <c r="C27" i="40"/>
  <c r="C26" i="40"/>
  <c r="C25" i="40"/>
  <c r="C24" i="40"/>
  <c r="C23" i="40"/>
  <c r="C22" i="40"/>
  <c r="C21" i="40"/>
  <c r="C20" i="40"/>
  <c r="C19" i="40"/>
  <c r="C18" i="40"/>
  <c r="H39" i="38" l="1"/>
  <c r="H38" i="38"/>
  <c r="H37" i="38"/>
  <c r="H36" i="38"/>
  <c r="H35" i="38"/>
  <c r="H34" i="38"/>
  <c r="H33" i="38"/>
  <c r="H32" i="38"/>
  <c r="H31" i="38"/>
  <c r="H30" i="38"/>
  <c r="H29" i="38"/>
  <c r="H28" i="38"/>
  <c r="D33" i="38"/>
  <c r="D32" i="38"/>
  <c r="D31" i="38"/>
  <c r="D30" i="38"/>
  <c r="D29" i="38"/>
  <c r="D28" i="38"/>
  <c r="T188" i="41"/>
  <c r="S188" i="41"/>
  <c r="P188" i="41"/>
  <c r="C188" i="41"/>
  <c r="U187" i="41"/>
  <c r="T187" i="41"/>
  <c r="S187" i="41"/>
  <c r="P187" i="41"/>
  <c r="P185" i="41" s="1"/>
  <c r="C187" i="41"/>
  <c r="T186" i="41"/>
  <c r="S186" i="41"/>
  <c r="P186" i="41"/>
  <c r="C186" i="41"/>
  <c r="T185" i="41"/>
  <c r="O185" i="41"/>
  <c r="N185" i="41"/>
  <c r="C185" i="41"/>
  <c r="T183" i="41"/>
  <c r="S183" i="41"/>
  <c r="P183" i="41"/>
  <c r="C183" i="41"/>
  <c r="U182" i="41"/>
  <c r="T182" i="41"/>
  <c r="S182" i="41"/>
  <c r="P182" i="41"/>
  <c r="P180" i="41" s="1"/>
  <c r="C182" i="41"/>
  <c r="T181" i="41"/>
  <c r="S181" i="41"/>
  <c r="P181" i="41"/>
  <c r="C181" i="41"/>
  <c r="O180" i="41"/>
  <c r="N180" i="41"/>
  <c r="C180" i="41"/>
  <c r="T178" i="41"/>
  <c r="S178" i="41"/>
  <c r="P178" i="41"/>
  <c r="C178" i="41"/>
  <c r="U177" i="41"/>
  <c r="T177" i="41"/>
  <c r="S177" i="41"/>
  <c r="P177" i="41"/>
  <c r="C177" i="41"/>
  <c r="T176" i="41"/>
  <c r="T175" i="41" s="1"/>
  <c r="S176" i="41"/>
  <c r="P176" i="41"/>
  <c r="P175" i="41" s="1"/>
  <c r="C176" i="41"/>
  <c r="O175" i="41"/>
  <c r="N175" i="41"/>
  <c r="C175" i="41"/>
  <c r="DU174" i="41"/>
  <c r="DS174" i="41"/>
  <c r="DQ174" i="41"/>
  <c r="DO174" i="41"/>
  <c r="DM174" i="41"/>
  <c r="DK174" i="41"/>
  <c r="DI174" i="41"/>
  <c r="DG174" i="41"/>
  <c r="DE174" i="41"/>
  <c r="DC174" i="41"/>
  <c r="DA174" i="41"/>
  <c r="CY174" i="41"/>
  <c r="CS174" i="41"/>
  <c r="CQ174" i="41"/>
  <c r="CO174" i="41"/>
  <c r="CM174" i="41"/>
  <c r="CK174" i="41"/>
  <c r="CI174" i="41"/>
  <c r="CG174" i="41"/>
  <c r="CE174" i="41"/>
  <c r="CC174" i="41"/>
  <c r="CA174" i="41"/>
  <c r="BY174" i="41"/>
  <c r="BW174" i="41"/>
  <c r="BQ174" i="41"/>
  <c r="BO174" i="41"/>
  <c r="BM174" i="41"/>
  <c r="BK174" i="41"/>
  <c r="BI174" i="41"/>
  <c r="BG174" i="41"/>
  <c r="BE174" i="41"/>
  <c r="BC174" i="41"/>
  <c r="BA174" i="41"/>
  <c r="AY174" i="41"/>
  <c r="AW174" i="41"/>
  <c r="AU174" i="41"/>
  <c r="T169" i="41"/>
  <c r="S169" i="41"/>
  <c r="U169" i="41" s="1"/>
  <c r="P169" i="41"/>
  <c r="C169" i="41"/>
  <c r="T168" i="41"/>
  <c r="S168" i="41"/>
  <c r="P168" i="41"/>
  <c r="C168" i="41"/>
  <c r="T167" i="41"/>
  <c r="U167" i="41" s="1"/>
  <c r="S167" i="41"/>
  <c r="P167" i="41"/>
  <c r="C167" i="41"/>
  <c r="T166" i="41"/>
  <c r="S166" i="41"/>
  <c r="P166" i="41"/>
  <c r="P164" i="41" s="1"/>
  <c r="C166" i="41"/>
  <c r="T165" i="41"/>
  <c r="S165" i="41"/>
  <c r="P165" i="41"/>
  <c r="C165" i="41"/>
  <c r="O164" i="41"/>
  <c r="N164" i="41"/>
  <c r="C164" i="41"/>
  <c r="T162" i="41"/>
  <c r="S162" i="41"/>
  <c r="P162" i="41"/>
  <c r="C162" i="41"/>
  <c r="U161" i="41"/>
  <c r="T161" i="41"/>
  <c r="S161" i="41"/>
  <c r="P161" i="41"/>
  <c r="C161" i="41"/>
  <c r="T160" i="41"/>
  <c r="S160" i="41"/>
  <c r="U160" i="41" s="1"/>
  <c r="P160" i="41"/>
  <c r="C160" i="41"/>
  <c r="U159" i="41"/>
  <c r="T159" i="41"/>
  <c r="S159" i="41"/>
  <c r="P159" i="41"/>
  <c r="C159" i="41"/>
  <c r="T158" i="41"/>
  <c r="S158" i="41"/>
  <c r="U158" i="41" s="1"/>
  <c r="P158" i="41"/>
  <c r="C158" i="41"/>
  <c r="U157" i="41"/>
  <c r="T157" i="41"/>
  <c r="S157" i="41"/>
  <c r="P157" i="41"/>
  <c r="C157" i="41"/>
  <c r="T156" i="41"/>
  <c r="O156" i="41"/>
  <c r="N156" i="41"/>
  <c r="C156" i="41"/>
  <c r="T154" i="41"/>
  <c r="S154" i="41"/>
  <c r="P154" i="41"/>
  <c r="C154" i="41"/>
  <c r="U153" i="41"/>
  <c r="T153" i="41"/>
  <c r="S153" i="41"/>
  <c r="P153" i="41"/>
  <c r="C153" i="41"/>
  <c r="T152" i="41"/>
  <c r="S152" i="41"/>
  <c r="P152" i="41"/>
  <c r="C152" i="41"/>
  <c r="T151" i="41"/>
  <c r="S151" i="41"/>
  <c r="P151" i="41"/>
  <c r="C151" i="41"/>
  <c r="T150" i="41"/>
  <c r="S150" i="41"/>
  <c r="P150" i="41"/>
  <c r="C150" i="41"/>
  <c r="T149" i="41"/>
  <c r="S149" i="41"/>
  <c r="P149" i="41"/>
  <c r="C149" i="41"/>
  <c r="O148" i="41"/>
  <c r="N148" i="41"/>
  <c r="C148" i="41"/>
  <c r="T146" i="41"/>
  <c r="S146" i="41"/>
  <c r="P146" i="41"/>
  <c r="C146" i="41"/>
  <c r="U145" i="41"/>
  <c r="T145" i="41"/>
  <c r="S145" i="41"/>
  <c r="P145" i="41"/>
  <c r="C145" i="41"/>
  <c r="T144" i="41"/>
  <c r="S144" i="41"/>
  <c r="P144" i="41"/>
  <c r="C144" i="41"/>
  <c r="T143" i="41"/>
  <c r="S143" i="41"/>
  <c r="U143" i="41" s="1"/>
  <c r="P143" i="41"/>
  <c r="C143" i="41"/>
  <c r="T142" i="41"/>
  <c r="S142" i="41"/>
  <c r="P142" i="41"/>
  <c r="P140" i="41" s="1"/>
  <c r="C142" i="41"/>
  <c r="T141" i="41"/>
  <c r="S141" i="41"/>
  <c r="P141" i="41"/>
  <c r="C141" i="41"/>
  <c r="O140" i="41"/>
  <c r="N140" i="41"/>
  <c r="C140" i="41"/>
  <c r="DU139" i="41"/>
  <c r="DS139" i="41"/>
  <c r="DQ139" i="41"/>
  <c r="DO139" i="41"/>
  <c r="DM139" i="41"/>
  <c r="DK139" i="41"/>
  <c r="DI139" i="41"/>
  <c r="DG139" i="41"/>
  <c r="DE139" i="41"/>
  <c r="DC139" i="41"/>
  <c r="DA139" i="41"/>
  <c r="CY139" i="41"/>
  <c r="CS139" i="41"/>
  <c r="CQ139" i="41"/>
  <c r="CO139" i="41"/>
  <c r="CM139" i="41"/>
  <c r="CK139" i="41"/>
  <c r="CI139" i="41"/>
  <c r="CG139" i="41"/>
  <c r="CE139" i="41"/>
  <c r="CC139" i="41"/>
  <c r="CA139" i="41"/>
  <c r="BY139" i="41"/>
  <c r="BW139" i="41"/>
  <c r="BQ139" i="41"/>
  <c r="BO139" i="41"/>
  <c r="BM139" i="41"/>
  <c r="BK139" i="41"/>
  <c r="BI139" i="41"/>
  <c r="BG139" i="41"/>
  <c r="BE139" i="41"/>
  <c r="BC139" i="41"/>
  <c r="BA139" i="41"/>
  <c r="AY139" i="41"/>
  <c r="AW139" i="41"/>
  <c r="AU139" i="41"/>
  <c r="T134" i="41"/>
  <c r="S134" i="41"/>
  <c r="P134" i="41"/>
  <c r="C134" i="41"/>
  <c r="T133" i="41"/>
  <c r="S133" i="41"/>
  <c r="P133" i="41"/>
  <c r="C133" i="41"/>
  <c r="T132" i="41"/>
  <c r="S132" i="41"/>
  <c r="P132" i="41"/>
  <c r="C132" i="41"/>
  <c r="T131" i="41"/>
  <c r="S131" i="41"/>
  <c r="P131" i="41"/>
  <c r="C131" i="41"/>
  <c r="U130" i="41"/>
  <c r="T130" i="41"/>
  <c r="S130" i="41"/>
  <c r="P130" i="41"/>
  <c r="C130" i="41"/>
  <c r="T129" i="41"/>
  <c r="P129" i="41"/>
  <c r="O129" i="41"/>
  <c r="N129" i="41"/>
  <c r="C129" i="41"/>
  <c r="Z127" i="41"/>
  <c r="AF127" i="41" s="1"/>
  <c r="AL127" i="41" s="1"/>
  <c r="AV127" i="41" s="1"/>
  <c r="BB127" i="41" s="1"/>
  <c r="BH127" i="41" s="1"/>
  <c r="BN127" i="41" s="1"/>
  <c r="BX127" i="41" s="1"/>
  <c r="CD127" i="41" s="1"/>
  <c r="CJ127" i="41" s="1"/>
  <c r="CP127" i="41" s="1"/>
  <c r="CZ127" i="41" s="1"/>
  <c r="DF127" i="41" s="1"/>
  <c r="DL127" i="41" s="1"/>
  <c r="DR127" i="41" s="1"/>
  <c r="T127" i="41"/>
  <c r="U127" i="41" s="1"/>
  <c r="S127" i="41"/>
  <c r="P127" i="41"/>
  <c r="C127" i="41"/>
  <c r="T126" i="41"/>
  <c r="S126" i="41"/>
  <c r="P126" i="41"/>
  <c r="C126" i="41"/>
  <c r="T125" i="41"/>
  <c r="S125" i="41"/>
  <c r="P125" i="41"/>
  <c r="C125" i="41"/>
  <c r="U124" i="41"/>
  <c r="T124" i="41"/>
  <c r="S124" i="41"/>
  <c r="P124" i="41"/>
  <c r="C124" i="41"/>
  <c r="S123" i="41"/>
  <c r="Y123" i="41" s="1"/>
  <c r="P123" i="41"/>
  <c r="P122" i="41" s="1"/>
  <c r="C123" i="41"/>
  <c r="T122" i="41"/>
  <c r="O122" i="41"/>
  <c r="N122" i="41"/>
  <c r="C122" i="41"/>
  <c r="T120" i="41"/>
  <c r="S120" i="41"/>
  <c r="Y120" i="41" s="1"/>
  <c r="AE120" i="41" s="1"/>
  <c r="P120" i="41"/>
  <c r="C120" i="41"/>
  <c r="T119" i="41"/>
  <c r="S119" i="41"/>
  <c r="P119" i="41"/>
  <c r="C119" i="41"/>
  <c r="U118" i="41"/>
  <c r="T118" i="41"/>
  <c r="S118" i="41"/>
  <c r="P118" i="41"/>
  <c r="C118" i="41"/>
  <c r="U117" i="41"/>
  <c r="T117" i="41"/>
  <c r="S117" i="41"/>
  <c r="P117" i="41"/>
  <c r="C117" i="41"/>
  <c r="T116" i="41"/>
  <c r="S116" i="41"/>
  <c r="P116" i="41"/>
  <c r="C116" i="41"/>
  <c r="T115" i="41"/>
  <c r="O115" i="41"/>
  <c r="N115" i="41"/>
  <c r="C115" i="41"/>
  <c r="Z113" i="41"/>
  <c r="AF113" i="41" s="1"/>
  <c r="AL113" i="41" s="1"/>
  <c r="AV113" i="41" s="1"/>
  <c r="BB113" i="41" s="1"/>
  <c r="BH113" i="41" s="1"/>
  <c r="BN113" i="41" s="1"/>
  <c r="BX113" i="41" s="1"/>
  <c r="CD113" i="41" s="1"/>
  <c r="CJ113" i="41" s="1"/>
  <c r="CP113" i="41" s="1"/>
  <c r="CZ113" i="41" s="1"/>
  <c r="DF113" i="41" s="1"/>
  <c r="DL113" i="41" s="1"/>
  <c r="DR113" i="41" s="1"/>
  <c r="T113" i="41"/>
  <c r="S113" i="41"/>
  <c r="P113" i="41"/>
  <c r="C113" i="41"/>
  <c r="T112" i="41"/>
  <c r="S112" i="41"/>
  <c r="P112" i="41"/>
  <c r="C112" i="41"/>
  <c r="U111" i="41"/>
  <c r="T111" i="41"/>
  <c r="S111" i="41"/>
  <c r="P111" i="41"/>
  <c r="C111" i="41"/>
  <c r="U110" i="41"/>
  <c r="T110" i="41"/>
  <c r="S110" i="41"/>
  <c r="P110" i="41"/>
  <c r="C110" i="41"/>
  <c r="U109" i="41"/>
  <c r="T109" i="41"/>
  <c r="S109" i="41"/>
  <c r="P109" i="41"/>
  <c r="P107" i="41" s="1"/>
  <c r="C109" i="41"/>
  <c r="T108" i="41"/>
  <c r="S108" i="41"/>
  <c r="P108" i="41"/>
  <c r="C108" i="41"/>
  <c r="T107" i="41"/>
  <c r="O107" i="41"/>
  <c r="N107" i="41"/>
  <c r="C107" i="41"/>
  <c r="Y105" i="41"/>
  <c r="AE105" i="41" s="1"/>
  <c r="T105" i="41"/>
  <c r="Z105" i="41" s="1"/>
  <c r="AF105" i="41" s="1"/>
  <c r="AL105" i="41" s="1"/>
  <c r="AV105" i="41" s="1"/>
  <c r="BB105" i="41" s="1"/>
  <c r="BH105" i="41" s="1"/>
  <c r="BN105" i="41" s="1"/>
  <c r="BX105" i="41" s="1"/>
  <c r="CD105" i="41" s="1"/>
  <c r="CJ105" i="41" s="1"/>
  <c r="CP105" i="41" s="1"/>
  <c r="CZ105" i="41" s="1"/>
  <c r="DF105" i="41" s="1"/>
  <c r="DL105" i="41" s="1"/>
  <c r="DR105" i="41" s="1"/>
  <c r="S105" i="41"/>
  <c r="P105" i="41"/>
  <c r="C105" i="41"/>
  <c r="Y104" i="41"/>
  <c r="AE104" i="41" s="1"/>
  <c r="T104" i="41"/>
  <c r="S104" i="41"/>
  <c r="U104" i="41" s="1"/>
  <c r="P104" i="41"/>
  <c r="C104" i="41"/>
  <c r="T103" i="41"/>
  <c r="Z103" i="41" s="1"/>
  <c r="S103" i="41"/>
  <c r="Y103" i="41" s="1"/>
  <c r="P103" i="41"/>
  <c r="P102" i="41" s="1"/>
  <c r="C103" i="41"/>
  <c r="O102" i="41"/>
  <c r="N102" i="41"/>
  <c r="C102" i="41"/>
  <c r="DU101" i="41"/>
  <c r="DS101" i="41"/>
  <c r="DQ101" i="41"/>
  <c r="DO101" i="41"/>
  <c r="DM101" i="41"/>
  <c r="DK101" i="41"/>
  <c r="DI101" i="41"/>
  <c r="DG101" i="41"/>
  <c r="DE101" i="41"/>
  <c r="DC101" i="41"/>
  <c r="DA101" i="41"/>
  <c r="CY101" i="41"/>
  <c r="CS101" i="41"/>
  <c r="CQ101" i="41"/>
  <c r="CO101" i="41"/>
  <c r="CM101" i="41"/>
  <c r="CK101" i="41"/>
  <c r="CI101" i="41"/>
  <c r="CG101" i="41"/>
  <c r="CE101" i="41"/>
  <c r="CC101" i="41"/>
  <c r="CA101" i="41"/>
  <c r="BY101" i="41"/>
  <c r="BW101" i="41"/>
  <c r="BQ101" i="41"/>
  <c r="BO101" i="41"/>
  <c r="BM101" i="41"/>
  <c r="BK101" i="41"/>
  <c r="BI101" i="41"/>
  <c r="BG101" i="41"/>
  <c r="BE101" i="41"/>
  <c r="BC101" i="41"/>
  <c r="BA101" i="41"/>
  <c r="AY101" i="41"/>
  <c r="AW101" i="41"/>
  <c r="AU101" i="41"/>
  <c r="DU99" i="41"/>
  <c r="DQ99" i="41"/>
  <c r="DO99" i="41"/>
  <c r="DK99" i="41"/>
  <c r="DI99" i="41"/>
  <c r="DE99" i="41"/>
  <c r="DC99" i="41"/>
  <c r="CY99" i="41"/>
  <c r="CS99" i="41"/>
  <c r="CO99" i="41"/>
  <c r="CM99" i="41"/>
  <c r="CI99" i="41"/>
  <c r="CG99" i="41"/>
  <c r="CC99" i="41"/>
  <c r="CA99" i="41"/>
  <c r="BW99" i="41"/>
  <c r="BQ99" i="41"/>
  <c r="BM99" i="41"/>
  <c r="BK99" i="41"/>
  <c r="BG99" i="41"/>
  <c r="BE99" i="41"/>
  <c r="BA99" i="41"/>
  <c r="AY99" i="41"/>
  <c r="AU99" i="41"/>
  <c r="AO99" i="41"/>
  <c r="AK99" i="41"/>
  <c r="AI99" i="41"/>
  <c r="AE99" i="41"/>
  <c r="AC99" i="41"/>
  <c r="Z110" i="41" s="1"/>
  <c r="AF110" i="41" s="1"/>
  <c r="AL110" i="41" s="1"/>
  <c r="AV110" i="41" s="1"/>
  <c r="BB110" i="41" s="1"/>
  <c r="BH110" i="41" s="1"/>
  <c r="BN110" i="41" s="1"/>
  <c r="BX110" i="41" s="1"/>
  <c r="CD110" i="41" s="1"/>
  <c r="CJ110" i="41" s="1"/>
  <c r="CP110" i="41" s="1"/>
  <c r="CZ110" i="41" s="1"/>
  <c r="DF110" i="41" s="1"/>
  <c r="DL110" i="41" s="1"/>
  <c r="DR110" i="41" s="1"/>
  <c r="Y99" i="41"/>
  <c r="DU97" i="41"/>
  <c r="DQ97" i="41"/>
  <c r="DO97" i="41"/>
  <c r="DK97" i="41"/>
  <c r="DI97" i="41"/>
  <c r="DE97" i="41"/>
  <c r="DC97" i="41"/>
  <c r="CY97" i="41"/>
  <c r="CS97" i="41"/>
  <c r="CO97" i="41"/>
  <c r="CM97" i="41"/>
  <c r="CI97" i="41"/>
  <c r="CG97" i="41"/>
  <c r="CC97" i="41"/>
  <c r="CA97" i="41"/>
  <c r="BW97" i="41"/>
  <c r="BQ97" i="41"/>
  <c r="BM97" i="41"/>
  <c r="BK97" i="41"/>
  <c r="BG97" i="41"/>
  <c r="BE97" i="41"/>
  <c r="BA97" i="41"/>
  <c r="AY97" i="41"/>
  <c r="AU97" i="41"/>
  <c r="AO97" i="41"/>
  <c r="AK97" i="41"/>
  <c r="AI97" i="41"/>
  <c r="AE97" i="41"/>
  <c r="AC97" i="41"/>
  <c r="Y110" i="41" s="1"/>
  <c r="Y97" i="41"/>
  <c r="DU92" i="41"/>
  <c r="DO92" i="41"/>
  <c r="DI92" i="41"/>
  <c r="DC92" i="41"/>
  <c r="CS92" i="41"/>
  <c r="CM92" i="41"/>
  <c r="CG92" i="41"/>
  <c r="CA92" i="41"/>
  <c r="BQ92" i="41"/>
  <c r="BK92" i="41"/>
  <c r="BE92" i="41"/>
  <c r="AY92" i="41"/>
  <c r="AO92" i="41"/>
  <c r="AI92" i="41"/>
  <c r="AC92" i="41"/>
  <c r="EB92" i="41" s="1"/>
  <c r="W92" i="41"/>
  <c r="EA92" i="41" s="1"/>
  <c r="C92" i="41"/>
  <c r="DU91" i="41"/>
  <c r="DO91" i="41"/>
  <c r="DI91" i="41"/>
  <c r="DC91" i="41"/>
  <c r="CS91" i="41"/>
  <c r="CM91" i="41"/>
  <c r="CG91" i="41"/>
  <c r="CA91" i="41"/>
  <c r="BQ91" i="41"/>
  <c r="BK91" i="41"/>
  <c r="BE91" i="41"/>
  <c r="AY91" i="41"/>
  <c r="AO91" i="41"/>
  <c r="AI91" i="41"/>
  <c r="AC91" i="41"/>
  <c r="EB91" i="41" s="1"/>
  <c r="W91" i="41"/>
  <c r="EA91" i="41" s="1"/>
  <c r="C91" i="41"/>
  <c r="DU90" i="41"/>
  <c r="DO90" i="41"/>
  <c r="DI90" i="41"/>
  <c r="DI93" i="41" s="1"/>
  <c r="DC90" i="41"/>
  <c r="CS90" i="41"/>
  <c r="CM90" i="41"/>
  <c r="CG90" i="41"/>
  <c r="CA90" i="41"/>
  <c r="BQ90" i="41"/>
  <c r="BK90" i="41"/>
  <c r="BE90" i="41"/>
  <c r="BE93" i="41" s="1"/>
  <c r="AY90" i="41"/>
  <c r="AO90" i="41"/>
  <c r="AI90" i="41"/>
  <c r="AC90" i="41"/>
  <c r="W90" i="41"/>
  <c r="EB90" i="41" s="1"/>
  <c r="C90" i="41"/>
  <c r="EA89" i="41"/>
  <c r="DU89" i="41"/>
  <c r="DU93" i="41" s="1"/>
  <c r="DO89" i="41"/>
  <c r="DO93" i="41" s="1"/>
  <c r="DI89" i="41"/>
  <c r="DC89" i="41"/>
  <c r="DC93" i="41" s="1"/>
  <c r="CS89" i="41"/>
  <c r="CS93" i="41" s="1"/>
  <c r="CM89" i="41"/>
  <c r="CM93" i="41" s="1"/>
  <c r="CG89" i="41"/>
  <c r="CG93" i="41" s="1"/>
  <c r="CA89" i="41"/>
  <c r="CA93" i="41" s="1"/>
  <c r="BQ89" i="41"/>
  <c r="BQ93" i="41" s="1"/>
  <c r="BK89" i="41"/>
  <c r="BK93" i="41" s="1"/>
  <c r="BE89" i="41"/>
  <c r="AY89" i="41"/>
  <c r="AY93" i="41" s="1"/>
  <c r="AO89" i="41"/>
  <c r="AO93" i="41" s="1"/>
  <c r="AI89" i="41"/>
  <c r="AI93" i="41" s="1"/>
  <c r="AC89" i="41"/>
  <c r="AC93" i="41" s="1"/>
  <c r="W89" i="41"/>
  <c r="W93" i="41" s="1"/>
  <c r="C89" i="41"/>
  <c r="DU88" i="41"/>
  <c r="DS88" i="41"/>
  <c r="DO88" i="41"/>
  <c r="DM88" i="41"/>
  <c r="DI88" i="41"/>
  <c r="DG88" i="41"/>
  <c r="DC88" i="41"/>
  <c r="DA88" i="41"/>
  <c r="CS88" i="41"/>
  <c r="CQ88" i="41"/>
  <c r="CM88" i="41"/>
  <c r="CK88" i="41"/>
  <c r="CG88" i="41"/>
  <c r="CE88" i="41"/>
  <c r="CA88" i="41"/>
  <c r="BY88" i="41"/>
  <c r="BQ88" i="41"/>
  <c r="BO88" i="41"/>
  <c r="BK88" i="41"/>
  <c r="BI88" i="41"/>
  <c r="BE88" i="41"/>
  <c r="BC88" i="41"/>
  <c r="AY88" i="41"/>
  <c r="AW88" i="41"/>
  <c r="DU83" i="41"/>
  <c r="DO83" i="41"/>
  <c r="DI83" i="41"/>
  <c r="DC83" i="41"/>
  <c r="CS83" i="41"/>
  <c r="CM83" i="41"/>
  <c r="CG83" i="41"/>
  <c r="CA83" i="41"/>
  <c r="BQ83" i="41"/>
  <c r="BK83" i="41"/>
  <c r="BE83" i="41"/>
  <c r="AY83" i="41"/>
  <c r="AO83" i="41"/>
  <c r="AI83" i="41"/>
  <c r="AC83" i="41"/>
  <c r="W83" i="41"/>
  <c r="J83" i="41"/>
  <c r="DU82" i="41"/>
  <c r="DO82" i="41"/>
  <c r="DI82" i="41"/>
  <c r="DC82" i="41"/>
  <c r="CS82" i="41"/>
  <c r="CM82" i="41"/>
  <c r="CG82" i="41"/>
  <c r="CA82" i="41"/>
  <c r="BQ82" i="41"/>
  <c r="BK82" i="41"/>
  <c r="BE82" i="41"/>
  <c r="AY82" i="41"/>
  <c r="AO82" i="41"/>
  <c r="AI82" i="41"/>
  <c r="AC82" i="41"/>
  <c r="W82" i="41"/>
  <c r="J82" i="41"/>
  <c r="DU81" i="41"/>
  <c r="DO81" i="41"/>
  <c r="DI81" i="41"/>
  <c r="DC81" i="41"/>
  <c r="CS81" i="41"/>
  <c r="CM81" i="41"/>
  <c r="CG81" i="41"/>
  <c r="CA81" i="41"/>
  <c r="BQ81" i="41"/>
  <c r="BK81" i="41"/>
  <c r="BE81" i="41"/>
  <c r="AY81" i="41"/>
  <c r="AO81" i="41"/>
  <c r="AI81" i="41"/>
  <c r="AC81" i="41"/>
  <c r="W81" i="41"/>
  <c r="J81" i="41"/>
  <c r="DU80" i="41"/>
  <c r="DO80" i="41"/>
  <c r="DI80" i="41"/>
  <c r="DC80" i="41"/>
  <c r="CS80" i="41"/>
  <c r="CM80" i="41"/>
  <c r="CG80" i="41"/>
  <c r="CA80" i="41"/>
  <c r="BQ80" i="41"/>
  <c r="BK80" i="41"/>
  <c r="BE80" i="41"/>
  <c r="AY80" i="41"/>
  <c r="AO80" i="41"/>
  <c r="AI80" i="41"/>
  <c r="AC80" i="41"/>
  <c r="W80" i="41"/>
  <c r="J80" i="41"/>
  <c r="DU79" i="41"/>
  <c r="DO79" i="41"/>
  <c r="DI79" i="41"/>
  <c r="DC79" i="41"/>
  <c r="CS79" i="41"/>
  <c r="CM79" i="41"/>
  <c r="CG79" i="41"/>
  <c r="CA79" i="41"/>
  <c r="BQ79" i="41"/>
  <c r="BK79" i="41"/>
  <c r="BE79" i="41"/>
  <c r="AY79" i="41"/>
  <c r="AO79" i="41"/>
  <c r="AI79" i="41"/>
  <c r="AC79" i="41"/>
  <c r="W79" i="41"/>
  <c r="J79" i="41"/>
  <c r="DU78" i="41"/>
  <c r="DO78" i="41"/>
  <c r="DI78" i="41"/>
  <c r="DC78" i="41"/>
  <c r="CS78" i="41"/>
  <c r="CM78" i="41"/>
  <c r="CG78" i="41"/>
  <c r="CA78" i="41"/>
  <c r="BQ78" i="41"/>
  <c r="BK78" i="41"/>
  <c r="BE78" i="41"/>
  <c r="AY78" i="41"/>
  <c r="AO78" i="41"/>
  <c r="AI78" i="41"/>
  <c r="AC78" i="41"/>
  <c r="W78" i="41"/>
  <c r="J78" i="41"/>
  <c r="DU77" i="41"/>
  <c r="DO77" i="41"/>
  <c r="DI77" i="41"/>
  <c r="DC77" i="41"/>
  <c r="CS77" i="41"/>
  <c r="CM77" i="41"/>
  <c r="CG77" i="41"/>
  <c r="CA77" i="41"/>
  <c r="BQ77" i="41"/>
  <c r="BK77" i="41"/>
  <c r="BE77" i="41"/>
  <c r="AY77" i="41"/>
  <c r="AO77" i="41"/>
  <c r="AI77" i="41"/>
  <c r="AC77" i="41"/>
  <c r="W77" i="41"/>
  <c r="J77" i="41"/>
  <c r="DU76" i="41"/>
  <c r="DO76" i="41"/>
  <c r="DI76" i="41"/>
  <c r="DC76" i="41"/>
  <c r="CS76" i="41"/>
  <c r="CM76" i="41"/>
  <c r="CG76" i="41"/>
  <c r="CA76" i="41"/>
  <c r="BQ76" i="41"/>
  <c r="BK76" i="41"/>
  <c r="BE76" i="41"/>
  <c r="AY76" i="41"/>
  <c r="AO76" i="41"/>
  <c r="AI76" i="41"/>
  <c r="AC76" i="41"/>
  <c r="W76" i="41"/>
  <c r="J76" i="41"/>
  <c r="DU75" i="41"/>
  <c r="DO75" i="41"/>
  <c r="DI75" i="41"/>
  <c r="DC75" i="41"/>
  <c r="CS75" i="41"/>
  <c r="CM75" i="41"/>
  <c r="CG75" i="41"/>
  <c r="CA75" i="41"/>
  <c r="BQ75" i="41"/>
  <c r="BK75" i="41"/>
  <c r="BE75" i="41"/>
  <c r="AY75" i="41"/>
  <c r="AO75" i="41"/>
  <c r="AI75" i="41"/>
  <c r="AC75" i="41"/>
  <c r="W75" i="41"/>
  <c r="J75" i="41"/>
  <c r="DU74" i="41"/>
  <c r="DO74" i="41"/>
  <c r="DO73" i="41" s="1"/>
  <c r="DI74" i="41"/>
  <c r="DC74" i="41"/>
  <c r="DC73" i="41" s="1"/>
  <c r="CS74" i="41"/>
  <c r="CM74" i="41"/>
  <c r="CG74" i="41"/>
  <c r="CA74" i="41"/>
  <c r="BQ74" i="41"/>
  <c r="BK74" i="41"/>
  <c r="BK73" i="41" s="1"/>
  <c r="BE74" i="41"/>
  <c r="AY74" i="41"/>
  <c r="AY73" i="41" s="1"/>
  <c r="AO74" i="41"/>
  <c r="AI74" i="41"/>
  <c r="AC74" i="41"/>
  <c r="W74" i="41"/>
  <c r="J74" i="41"/>
  <c r="DS73" i="41"/>
  <c r="DM73" i="41"/>
  <c r="DG73" i="41"/>
  <c r="DA73" i="41"/>
  <c r="CS73" i="41"/>
  <c r="CQ73" i="41"/>
  <c r="CK73" i="41"/>
  <c r="CE73" i="41"/>
  <c r="BY73" i="41"/>
  <c r="BO73" i="41"/>
  <c r="BI73" i="41"/>
  <c r="BC73" i="41"/>
  <c r="AW73" i="41"/>
  <c r="AM73" i="41"/>
  <c r="AG73" i="41"/>
  <c r="AA73" i="41"/>
  <c r="U73" i="41"/>
  <c r="DU71" i="41"/>
  <c r="DO71" i="41"/>
  <c r="DI71" i="41"/>
  <c r="DC71" i="41"/>
  <c r="CS71" i="41"/>
  <c r="CM71" i="41"/>
  <c r="CG71" i="41"/>
  <c r="CA71" i="41"/>
  <c r="BQ71" i="41"/>
  <c r="BK71" i="41"/>
  <c r="BE71" i="41"/>
  <c r="AY71" i="41"/>
  <c r="AO71" i="41"/>
  <c r="AI71" i="41"/>
  <c r="AC71" i="41"/>
  <c r="W71" i="41"/>
  <c r="J71" i="41"/>
  <c r="DU70" i="41"/>
  <c r="DO70" i="41"/>
  <c r="DI70" i="41"/>
  <c r="DC70" i="41"/>
  <c r="CS70" i="41"/>
  <c r="CM70" i="41"/>
  <c r="CG70" i="41"/>
  <c r="CA70" i="41"/>
  <c r="BQ70" i="41"/>
  <c r="BK70" i="41"/>
  <c r="BE70" i="41"/>
  <c r="AY70" i="41"/>
  <c r="AO70" i="41"/>
  <c r="AI70" i="41"/>
  <c r="AC70" i="41"/>
  <c r="W70" i="41"/>
  <c r="J70" i="41"/>
  <c r="DU69" i="41"/>
  <c r="DO69" i="41"/>
  <c r="DI69" i="41"/>
  <c r="DC69" i="41"/>
  <c r="CS69" i="41"/>
  <c r="CM69" i="41"/>
  <c r="CG69" i="41"/>
  <c r="CA69" i="41"/>
  <c r="BQ69" i="41"/>
  <c r="BK69" i="41"/>
  <c r="BE69" i="41"/>
  <c r="AY69" i="41"/>
  <c r="AO69" i="41"/>
  <c r="AI69" i="41"/>
  <c r="AC69" i="41"/>
  <c r="W69" i="41"/>
  <c r="J69" i="41"/>
  <c r="DU68" i="41"/>
  <c r="DO68" i="41"/>
  <c r="DI68" i="41"/>
  <c r="DC68" i="41"/>
  <c r="CS68" i="41"/>
  <c r="CM68" i="41"/>
  <c r="CG68" i="41"/>
  <c r="CA68" i="41"/>
  <c r="BQ68" i="41"/>
  <c r="BK68" i="41"/>
  <c r="BE68" i="41"/>
  <c r="AY68" i="41"/>
  <c r="AO68" i="41"/>
  <c r="AI68" i="41"/>
  <c r="AC68" i="41"/>
  <c r="W68" i="41"/>
  <c r="J68" i="41"/>
  <c r="DU67" i="41"/>
  <c r="DO67" i="41"/>
  <c r="DI67" i="41"/>
  <c r="DC67" i="41"/>
  <c r="CS67" i="41"/>
  <c r="CM67" i="41"/>
  <c r="CG67" i="41"/>
  <c r="CA67" i="41"/>
  <c r="BQ67" i="41"/>
  <c r="BK67" i="41"/>
  <c r="BE67" i="41"/>
  <c r="AY67" i="41"/>
  <c r="AO67" i="41"/>
  <c r="AI67" i="41"/>
  <c r="AC67" i="41"/>
  <c r="W67" i="41"/>
  <c r="J67" i="41"/>
  <c r="DU66" i="41"/>
  <c r="DO66" i="41"/>
  <c r="DI66" i="41"/>
  <c r="DC66" i="41"/>
  <c r="CS66" i="41"/>
  <c r="CM66" i="41"/>
  <c r="CG66" i="41"/>
  <c r="CA66" i="41"/>
  <c r="BQ66" i="41"/>
  <c r="BK66" i="41"/>
  <c r="BE66" i="41"/>
  <c r="AY66" i="41"/>
  <c r="AO66" i="41"/>
  <c r="AI66" i="41"/>
  <c r="AC66" i="41"/>
  <c r="W66" i="41"/>
  <c r="J66" i="41"/>
  <c r="DU65" i="41"/>
  <c r="DO65" i="41"/>
  <c r="DI65" i="41"/>
  <c r="DC65" i="41"/>
  <c r="CS65" i="41"/>
  <c r="CM65" i="41"/>
  <c r="CG65" i="41"/>
  <c r="CA65" i="41"/>
  <c r="BQ65" i="41"/>
  <c r="BK65" i="41"/>
  <c r="BE65" i="41"/>
  <c r="AY65" i="41"/>
  <c r="AO65" i="41"/>
  <c r="AI65" i="41"/>
  <c r="AC65" i="41"/>
  <c r="W65" i="41"/>
  <c r="J65" i="41"/>
  <c r="DU64" i="41"/>
  <c r="DO64" i="41"/>
  <c r="DI64" i="41"/>
  <c r="DC64" i="41"/>
  <c r="CS64" i="41"/>
  <c r="CM64" i="41"/>
  <c r="CG64" i="41"/>
  <c r="CA64" i="41"/>
  <c r="BQ64" i="41"/>
  <c r="BK64" i="41"/>
  <c r="BE64" i="41"/>
  <c r="AY64" i="41"/>
  <c r="AO64" i="41"/>
  <c r="AI64" i="41"/>
  <c r="AC64" i="41"/>
  <c r="W64" i="41"/>
  <c r="J64" i="41"/>
  <c r="DU63" i="41"/>
  <c r="DO63" i="41"/>
  <c r="DI63" i="41"/>
  <c r="DC63" i="41"/>
  <c r="CS63" i="41"/>
  <c r="CM63" i="41"/>
  <c r="CG63" i="41"/>
  <c r="CA63" i="41"/>
  <c r="BQ63" i="41"/>
  <c r="BK63" i="41"/>
  <c r="BE63" i="41"/>
  <c r="AY63" i="41"/>
  <c r="AO63" i="41"/>
  <c r="AI63" i="41"/>
  <c r="AC63" i="41"/>
  <c r="W63" i="41"/>
  <c r="J63" i="41"/>
  <c r="DU62" i="41"/>
  <c r="DO62" i="41"/>
  <c r="DI62" i="41"/>
  <c r="DC62" i="41"/>
  <c r="CS62" i="41"/>
  <c r="CM62" i="41"/>
  <c r="CG62" i="41"/>
  <c r="CA62" i="41"/>
  <c r="BQ62" i="41"/>
  <c r="BK62" i="41"/>
  <c r="BE62" i="41"/>
  <c r="AY62" i="41"/>
  <c r="AO62" i="41"/>
  <c r="AI62" i="41"/>
  <c r="AC62" i="41"/>
  <c r="W62" i="41"/>
  <c r="J62" i="41"/>
  <c r="DS61" i="41"/>
  <c r="DM61" i="41"/>
  <c r="DG61" i="41"/>
  <c r="DA61" i="41"/>
  <c r="CQ61" i="41"/>
  <c r="CK61" i="41"/>
  <c r="CE61" i="41"/>
  <c r="BY61" i="41"/>
  <c r="BO61" i="41"/>
  <c r="BI61" i="41"/>
  <c r="BC61" i="41"/>
  <c r="AW61" i="41"/>
  <c r="AM61" i="41"/>
  <c r="AG61" i="41"/>
  <c r="AA61" i="41"/>
  <c r="U61" i="41"/>
  <c r="DU59" i="41"/>
  <c r="DO59" i="41"/>
  <c r="DI59" i="41"/>
  <c r="DC59" i="41"/>
  <c r="CS59" i="41"/>
  <c r="CM59" i="41"/>
  <c r="CG59" i="41"/>
  <c r="CA59" i="41"/>
  <c r="BQ59" i="41"/>
  <c r="BK59" i="41"/>
  <c r="BE59" i="41"/>
  <c r="AY59" i="41"/>
  <c r="AO59" i="41"/>
  <c r="AI59" i="41"/>
  <c r="AC59" i="41"/>
  <c r="W59" i="41"/>
  <c r="J59" i="41"/>
  <c r="DU58" i="41"/>
  <c r="DO58" i="41"/>
  <c r="DI58" i="41"/>
  <c r="DC58" i="41"/>
  <c r="CS58" i="41"/>
  <c r="CM58" i="41"/>
  <c r="CG58" i="41"/>
  <c r="CA58" i="41"/>
  <c r="BQ58" i="41"/>
  <c r="BK58" i="41"/>
  <c r="BE58" i="41"/>
  <c r="AY58" i="41"/>
  <c r="AO58" i="41"/>
  <c r="AI58" i="41"/>
  <c r="AC58" i="41"/>
  <c r="W58" i="41"/>
  <c r="J58" i="41"/>
  <c r="DU57" i="41"/>
  <c r="DO57" i="41"/>
  <c r="DI57" i="41"/>
  <c r="DC57" i="41"/>
  <c r="CS57" i="41"/>
  <c r="CM57" i="41"/>
  <c r="CG57" i="41"/>
  <c r="CA57" i="41"/>
  <c r="BQ57" i="41"/>
  <c r="BK57" i="41"/>
  <c r="BE57" i="41"/>
  <c r="AY57" i="41"/>
  <c r="AO57" i="41"/>
  <c r="AI57" i="41"/>
  <c r="AC57" i="41"/>
  <c r="W57" i="41"/>
  <c r="J57" i="41"/>
  <c r="DU56" i="41"/>
  <c r="DO56" i="41"/>
  <c r="DI56" i="41"/>
  <c r="DC56" i="41"/>
  <c r="CS56" i="41"/>
  <c r="CM56" i="41"/>
  <c r="CG56" i="41"/>
  <c r="CA56" i="41"/>
  <c r="BQ56" i="41"/>
  <c r="BK56" i="41"/>
  <c r="BE56" i="41"/>
  <c r="AY56" i="41"/>
  <c r="AO56" i="41"/>
  <c r="AI56" i="41"/>
  <c r="AC56" i="41"/>
  <c r="W56" i="41"/>
  <c r="J56" i="41"/>
  <c r="DU55" i="41"/>
  <c r="DO55" i="41"/>
  <c r="DI55" i="41"/>
  <c r="DC55" i="41"/>
  <c r="CS55" i="41"/>
  <c r="CM55" i="41"/>
  <c r="CG55" i="41"/>
  <c r="CA55" i="41"/>
  <c r="BQ55" i="41"/>
  <c r="BK55" i="41"/>
  <c r="BE55" i="41"/>
  <c r="AY55" i="41"/>
  <c r="AO55" i="41"/>
  <c r="AI55" i="41"/>
  <c r="AC55" i="41"/>
  <c r="W55" i="41"/>
  <c r="J55" i="41"/>
  <c r="DU54" i="41"/>
  <c r="DO54" i="41"/>
  <c r="DI54" i="41"/>
  <c r="DC54" i="41"/>
  <c r="CS54" i="41"/>
  <c r="CM54" i="41"/>
  <c r="CG54" i="41"/>
  <c r="CA54" i="41"/>
  <c r="BQ54" i="41"/>
  <c r="BK54" i="41"/>
  <c r="BE54" i="41"/>
  <c r="AY54" i="41"/>
  <c r="AO54" i="41"/>
  <c r="AI54" i="41"/>
  <c r="AC54" i="41"/>
  <c r="W54" i="41"/>
  <c r="J54" i="41"/>
  <c r="DU53" i="41"/>
  <c r="DO53" i="41"/>
  <c r="DI53" i="41"/>
  <c r="DC53" i="41"/>
  <c r="CS53" i="41"/>
  <c r="CM53" i="41"/>
  <c r="CG53" i="41"/>
  <c r="CA53" i="41"/>
  <c r="BQ53" i="41"/>
  <c r="BK53" i="41"/>
  <c r="BE53" i="41"/>
  <c r="AY53" i="41"/>
  <c r="AO53" i="41"/>
  <c r="AI53" i="41"/>
  <c r="AC53" i="41"/>
  <c r="W53" i="41"/>
  <c r="J53" i="41"/>
  <c r="DU52" i="41"/>
  <c r="DO52" i="41"/>
  <c r="DI52" i="41"/>
  <c r="DC52" i="41"/>
  <c r="CS52" i="41"/>
  <c r="CM52" i="41"/>
  <c r="CG52" i="41"/>
  <c r="CA52" i="41"/>
  <c r="BQ52" i="41"/>
  <c r="BK52" i="41"/>
  <c r="BE52" i="41"/>
  <c r="AY52" i="41"/>
  <c r="AO52" i="41"/>
  <c r="AI52" i="41"/>
  <c r="AC52" i="41"/>
  <c r="W52" i="41"/>
  <c r="J52" i="41"/>
  <c r="DU51" i="41"/>
  <c r="DO51" i="41"/>
  <c r="DI51" i="41"/>
  <c r="DC51" i="41"/>
  <c r="CS51" i="41"/>
  <c r="CM51" i="41"/>
  <c r="CG51" i="41"/>
  <c r="CA51" i="41"/>
  <c r="BQ51" i="41"/>
  <c r="BK51" i="41"/>
  <c r="BE51" i="41"/>
  <c r="AY51" i="41"/>
  <c r="AO51" i="41"/>
  <c r="AI51" i="41"/>
  <c r="AC51" i="41"/>
  <c r="W51" i="41"/>
  <c r="J51" i="41"/>
  <c r="DU50" i="41"/>
  <c r="DO50" i="41"/>
  <c r="DO49" i="41" s="1"/>
  <c r="DI50" i="41"/>
  <c r="DC50" i="41"/>
  <c r="CS50" i="41"/>
  <c r="CM50" i="41"/>
  <c r="CG50" i="41"/>
  <c r="CA50" i="41"/>
  <c r="BQ50" i="41"/>
  <c r="BK50" i="41"/>
  <c r="BK49" i="41" s="1"/>
  <c r="BE50" i="41"/>
  <c r="AY50" i="41"/>
  <c r="AO50" i="41"/>
  <c r="AI50" i="41"/>
  <c r="AC50" i="41"/>
  <c r="W50" i="41"/>
  <c r="J50" i="41"/>
  <c r="DS49" i="41"/>
  <c r="DM49" i="41"/>
  <c r="DG49" i="41"/>
  <c r="DA49" i="41"/>
  <c r="CQ49" i="41"/>
  <c r="CK49" i="41"/>
  <c r="CE49" i="41"/>
  <c r="BY49" i="41"/>
  <c r="BO49" i="41"/>
  <c r="BI49" i="41"/>
  <c r="BC49" i="41"/>
  <c r="AW49" i="41"/>
  <c r="AM49" i="41"/>
  <c r="AG49" i="41"/>
  <c r="AA49" i="41"/>
  <c r="U49" i="41"/>
  <c r="DU48" i="41"/>
  <c r="DS48" i="41"/>
  <c r="DO48" i="41"/>
  <c r="DM48" i="41"/>
  <c r="DI48" i="41"/>
  <c r="DG48" i="41"/>
  <c r="DC48" i="41"/>
  <c r="DA48" i="41"/>
  <c r="CS48" i="41"/>
  <c r="CQ48" i="41"/>
  <c r="CM48" i="41"/>
  <c r="CK48" i="41"/>
  <c r="CG48" i="41"/>
  <c r="CE48" i="41"/>
  <c r="CA48" i="41"/>
  <c r="BY48" i="41"/>
  <c r="BQ48" i="41"/>
  <c r="BO48" i="41"/>
  <c r="BK48" i="41"/>
  <c r="BI48" i="41"/>
  <c r="BE48" i="41"/>
  <c r="BC48" i="41"/>
  <c r="AY48" i="41"/>
  <c r="AW48" i="41"/>
  <c r="DU43" i="41"/>
  <c r="DO43" i="41"/>
  <c r="DI43" i="41"/>
  <c r="DC43" i="41"/>
  <c r="CS43" i="41"/>
  <c r="CM43" i="41"/>
  <c r="CG43" i="41"/>
  <c r="CA43" i="41"/>
  <c r="BQ43" i="41"/>
  <c r="BK43" i="41"/>
  <c r="BE43" i="41"/>
  <c r="AY43" i="41"/>
  <c r="AO43" i="41"/>
  <c r="AI43" i="41"/>
  <c r="AC43" i="41"/>
  <c r="EB43" i="41" s="1"/>
  <c r="W43" i="41"/>
  <c r="EA43" i="41" s="1"/>
  <c r="C43" i="41"/>
  <c r="DU42" i="41"/>
  <c r="DO42" i="41"/>
  <c r="DI42" i="41"/>
  <c r="DC42" i="41"/>
  <c r="CS42" i="41"/>
  <c r="CM42" i="41"/>
  <c r="CG42" i="41"/>
  <c r="CA42" i="41"/>
  <c r="BQ42" i="41"/>
  <c r="BK42" i="41"/>
  <c r="BE42" i="41"/>
  <c r="AY42" i="41"/>
  <c r="AO42" i="41"/>
  <c r="AI42" i="41"/>
  <c r="AC42" i="41"/>
  <c r="W42" i="41"/>
  <c r="EB42" i="41" s="1"/>
  <c r="C42" i="41"/>
  <c r="EB41" i="41"/>
  <c r="DU41" i="41"/>
  <c r="DO41" i="41"/>
  <c r="DI41" i="41"/>
  <c r="DC41" i="41"/>
  <c r="CS41" i="41"/>
  <c r="CS44" i="41" s="1"/>
  <c r="CM41" i="41"/>
  <c r="CM44" i="41" s="1"/>
  <c r="CG41" i="41"/>
  <c r="CG44" i="41" s="1"/>
  <c r="CA41" i="41"/>
  <c r="BQ41" i="41"/>
  <c r="BK41" i="41"/>
  <c r="BE41" i="41"/>
  <c r="AY41" i="41"/>
  <c r="AO41" i="41"/>
  <c r="AO44" i="41" s="1"/>
  <c r="AI41" i="41"/>
  <c r="AI44" i="41" s="1"/>
  <c r="AC41" i="41"/>
  <c r="AC44" i="41" s="1"/>
  <c r="W41" i="41"/>
  <c r="EA41" i="41" s="1"/>
  <c r="C41" i="41"/>
  <c r="DU40" i="41"/>
  <c r="DO40" i="41"/>
  <c r="DI40" i="41"/>
  <c r="DC40" i="41"/>
  <c r="CS40" i="41"/>
  <c r="CM40" i="41"/>
  <c r="CG40" i="41"/>
  <c r="CA40" i="41"/>
  <c r="BQ40" i="41"/>
  <c r="BK40" i="41"/>
  <c r="BE40" i="41"/>
  <c r="AY40" i="41"/>
  <c r="AO40" i="41"/>
  <c r="AI40" i="41"/>
  <c r="AC40" i="41"/>
  <c r="EB40" i="41" s="1"/>
  <c r="W40" i="41"/>
  <c r="EA40" i="41" s="1"/>
  <c r="C40" i="41"/>
  <c r="DU39" i="41"/>
  <c r="DU44" i="41" s="1"/>
  <c r="DO39" i="41"/>
  <c r="DO44" i="41" s="1"/>
  <c r="DI39" i="41"/>
  <c r="DI44" i="41" s="1"/>
  <c r="DC39" i="41"/>
  <c r="DC44" i="41" s="1"/>
  <c r="CS39" i="41"/>
  <c r="CM39" i="41"/>
  <c r="CG39" i="41"/>
  <c r="CA39" i="41"/>
  <c r="CA44" i="41" s="1"/>
  <c r="BQ39" i="41"/>
  <c r="BQ44" i="41" s="1"/>
  <c r="BK39" i="41"/>
  <c r="BK44" i="41" s="1"/>
  <c r="BE39" i="41"/>
  <c r="BE44" i="41" s="1"/>
  <c r="AY39" i="41"/>
  <c r="AY44" i="41" s="1"/>
  <c r="AO39" i="41"/>
  <c r="AI39" i="41"/>
  <c r="AC39" i="41"/>
  <c r="EB39" i="41" s="1"/>
  <c r="W39" i="41"/>
  <c r="EA39" i="41" s="1"/>
  <c r="C39" i="41"/>
  <c r="DU38" i="41"/>
  <c r="DS38" i="41"/>
  <c r="DO38" i="41"/>
  <c r="DM38" i="41"/>
  <c r="DI38" i="41"/>
  <c r="DG38" i="41"/>
  <c r="DC38" i="41"/>
  <c r="DA38" i="41"/>
  <c r="CS38" i="41"/>
  <c r="CQ38" i="41"/>
  <c r="CM38" i="41"/>
  <c r="CK38" i="41"/>
  <c r="CG38" i="41"/>
  <c r="CE38" i="41"/>
  <c r="CA38" i="41"/>
  <c r="BY38" i="41"/>
  <c r="BQ38" i="41"/>
  <c r="BO38" i="41"/>
  <c r="BK38" i="41"/>
  <c r="BI38" i="41"/>
  <c r="BE38" i="41"/>
  <c r="BC38" i="41"/>
  <c r="AY38" i="41"/>
  <c r="AW38" i="41"/>
  <c r="DU33" i="41"/>
  <c r="DO33" i="41"/>
  <c r="DI33" i="41"/>
  <c r="DC33" i="41"/>
  <c r="CS33" i="41"/>
  <c r="CM33" i="41"/>
  <c r="CG33" i="41"/>
  <c r="CA33" i="41"/>
  <c r="BQ33" i="41"/>
  <c r="BK33" i="41"/>
  <c r="BE33" i="41"/>
  <c r="AY33" i="41"/>
  <c r="AO33" i="41"/>
  <c r="AI33" i="41"/>
  <c r="AC33" i="41"/>
  <c r="EB33" i="41" s="1"/>
  <c r="W33" i="41"/>
  <c r="EA33" i="41" s="1"/>
  <c r="C33" i="41"/>
  <c r="DU32" i="41"/>
  <c r="DO32" i="41"/>
  <c r="DI32" i="41"/>
  <c r="DC32" i="41"/>
  <c r="CS32" i="41"/>
  <c r="CM32" i="41"/>
  <c r="CG32" i="41"/>
  <c r="CA32" i="41"/>
  <c r="BQ32" i="41"/>
  <c r="EB32" i="41" s="1"/>
  <c r="BK32" i="41"/>
  <c r="BE32" i="41"/>
  <c r="AY32" i="41"/>
  <c r="AO32" i="41"/>
  <c r="AI32" i="41"/>
  <c r="AC32" i="41"/>
  <c r="W32" i="41"/>
  <c r="EA32" i="41" s="1"/>
  <c r="C32" i="41"/>
  <c r="DU31" i="41"/>
  <c r="DO31" i="41"/>
  <c r="DI31" i="41"/>
  <c r="DC31" i="41"/>
  <c r="CS31" i="41"/>
  <c r="CM31" i="41"/>
  <c r="CM34" i="41" s="1"/>
  <c r="CG31" i="41"/>
  <c r="CA31" i="41"/>
  <c r="BQ31" i="41"/>
  <c r="BK31" i="41"/>
  <c r="BE31" i="41"/>
  <c r="AY31" i="41"/>
  <c r="AO31" i="41"/>
  <c r="AI31" i="41"/>
  <c r="AI34" i="41" s="1"/>
  <c r="AC31" i="41"/>
  <c r="W31" i="41"/>
  <c r="EA31" i="41" s="1"/>
  <c r="C31" i="41"/>
  <c r="DU30" i="41"/>
  <c r="DO30" i="41"/>
  <c r="DI30" i="41"/>
  <c r="DC30" i="41"/>
  <c r="CS30" i="41"/>
  <c r="CM30" i="41"/>
  <c r="CG30" i="41"/>
  <c r="CA30" i="41"/>
  <c r="BQ30" i="41"/>
  <c r="BK30" i="41"/>
  <c r="BE30" i="41"/>
  <c r="AY30" i="41"/>
  <c r="AO30" i="41"/>
  <c r="AI30" i="41"/>
  <c r="AC30" i="41"/>
  <c r="W30" i="41"/>
  <c r="EB30" i="41" s="1"/>
  <c r="C30" i="41"/>
  <c r="EA29" i="41"/>
  <c r="DU29" i="41"/>
  <c r="DO29" i="41"/>
  <c r="DI29" i="41"/>
  <c r="DC29" i="41"/>
  <c r="CS29" i="41"/>
  <c r="CM29" i="41"/>
  <c r="CG29" i="41"/>
  <c r="CA29" i="41"/>
  <c r="BQ29" i="41"/>
  <c r="BK29" i="41"/>
  <c r="BE29" i="41"/>
  <c r="AY29" i="41"/>
  <c r="AO29" i="41"/>
  <c r="AI29" i="41"/>
  <c r="AC29" i="41"/>
  <c r="W29" i="41"/>
  <c r="EB29" i="41" s="1"/>
  <c r="C29" i="41"/>
  <c r="DU28" i="41"/>
  <c r="DO28" i="41"/>
  <c r="DI28" i="41"/>
  <c r="DC28" i="41"/>
  <c r="CS28" i="41"/>
  <c r="CM28" i="41"/>
  <c r="CG28" i="41"/>
  <c r="CA28" i="41"/>
  <c r="BQ28" i="41"/>
  <c r="BK28" i="41"/>
  <c r="BE28" i="41"/>
  <c r="AY28" i="41"/>
  <c r="AO28" i="41"/>
  <c r="AI28" i="41"/>
  <c r="AC28" i="41"/>
  <c r="W28" i="41"/>
  <c r="EB28" i="41" s="1"/>
  <c r="C28" i="41"/>
  <c r="DU27" i="41"/>
  <c r="DO27" i="41"/>
  <c r="DI27" i="41"/>
  <c r="DC27" i="41"/>
  <c r="CS27" i="41"/>
  <c r="CM27" i="41"/>
  <c r="CG27" i="41"/>
  <c r="CA27" i="41"/>
  <c r="BQ27" i="41"/>
  <c r="BK27" i="41"/>
  <c r="EA27" i="41" s="1"/>
  <c r="BE27" i="41"/>
  <c r="AY27" i="41"/>
  <c r="AO27" i="41"/>
  <c r="AI27" i="41"/>
  <c r="AC27" i="41"/>
  <c r="W27" i="41"/>
  <c r="EB27" i="41" s="1"/>
  <c r="C27" i="41"/>
  <c r="EB26" i="41"/>
  <c r="DU26" i="41"/>
  <c r="DO26" i="41"/>
  <c r="DI26" i="41"/>
  <c r="DC26" i="41"/>
  <c r="CS26" i="41"/>
  <c r="CM26" i="41"/>
  <c r="CG26" i="41"/>
  <c r="CA26" i="41"/>
  <c r="BQ26" i="41"/>
  <c r="BK26" i="41"/>
  <c r="BE26" i="41"/>
  <c r="AY26" i="41"/>
  <c r="AO26" i="41"/>
  <c r="AI26" i="41"/>
  <c r="AC26" i="41"/>
  <c r="W26" i="41"/>
  <c r="EA26" i="41" s="1"/>
  <c r="C26" i="41"/>
  <c r="DU25" i="41"/>
  <c r="DU34" i="41" s="1"/>
  <c r="DO25" i="41"/>
  <c r="DO34" i="41" s="1"/>
  <c r="DI25" i="41"/>
  <c r="DI34" i="41" s="1"/>
  <c r="DC25" i="41"/>
  <c r="DC34" i="41" s="1"/>
  <c r="CS25" i="41"/>
  <c r="CS34" i="41" s="1"/>
  <c r="CM25" i="41"/>
  <c r="CG25" i="41"/>
  <c r="CG34" i="41" s="1"/>
  <c r="CA25" i="41"/>
  <c r="CA34" i="41" s="1"/>
  <c r="BQ25" i="41"/>
  <c r="BQ34" i="41" s="1"/>
  <c r="BK25" i="41"/>
  <c r="BK34" i="41" s="1"/>
  <c r="BE25" i="41"/>
  <c r="BE34" i="41" s="1"/>
  <c r="AY25" i="41"/>
  <c r="EB25" i="41" s="1"/>
  <c r="AO25" i="41"/>
  <c r="AO34" i="41" s="1"/>
  <c r="AI25" i="41"/>
  <c r="AC25" i="41"/>
  <c r="AC34" i="41" s="1"/>
  <c r="W25" i="41"/>
  <c r="W34" i="41" s="1"/>
  <c r="C25" i="41"/>
  <c r="DU24" i="41"/>
  <c r="DS24" i="41"/>
  <c r="DO24" i="41"/>
  <c r="DM24" i="41"/>
  <c r="DI24" i="41"/>
  <c r="DG24" i="41"/>
  <c r="DC24" i="41"/>
  <c r="DA24" i="41"/>
  <c r="CS24" i="41"/>
  <c r="CQ24" i="41"/>
  <c r="CM24" i="41"/>
  <c r="CK24" i="41"/>
  <c r="CG24" i="41"/>
  <c r="CE24" i="41"/>
  <c r="CA24" i="41"/>
  <c r="BY24" i="41"/>
  <c r="BQ24" i="41"/>
  <c r="BO24" i="41"/>
  <c r="BK24" i="41"/>
  <c r="BI24" i="41"/>
  <c r="BE24" i="41"/>
  <c r="BC24" i="41"/>
  <c r="AY24" i="41"/>
  <c r="AW24" i="41"/>
  <c r="AK101" i="40"/>
  <c r="AJ101" i="40"/>
  <c r="AH101" i="40"/>
  <c r="AG101" i="40"/>
  <c r="AE101" i="40"/>
  <c r="AD101" i="40"/>
  <c r="AB101" i="40"/>
  <c r="AA101" i="40"/>
  <c r="Y101" i="40"/>
  <c r="X101" i="40"/>
  <c r="W101" i="40"/>
  <c r="U101" i="40"/>
  <c r="T101" i="40"/>
  <c r="R101" i="40"/>
  <c r="Q101" i="40"/>
  <c r="O101" i="40"/>
  <c r="N101" i="40"/>
  <c r="AL99" i="40"/>
  <c r="AI99" i="40"/>
  <c r="AF99" i="40"/>
  <c r="AC99" i="40"/>
  <c r="Y99" i="40"/>
  <c r="V99" i="40"/>
  <c r="S99" i="40"/>
  <c r="P99" i="40"/>
  <c r="AO99" i="40" s="1"/>
  <c r="C99" i="40"/>
  <c r="AL98" i="40"/>
  <c r="AN98" i="40" s="1"/>
  <c r="AI98" i="40"/>
  <c r="AF98" i="40"/>
  <c r="AC98" i="40"/>
  <c r="Y98" i="40"/>
  <c r="V98" i="40"/>
  <c r="S98" i="40"/>
  <c r="P98" i="40"/>
  <c r="AO98" i="40" s="1"/>
  <c r="C98" i="40"/>
  <c r="AL97" i="40"/>
  <c r="AI97" i="40"/>
  <c r="AF97" i="40"/>
  <c r="AC97" i="40"/>
  <c r="Y97" i="40"/>
  <c r="V97" i="40"/>
  <c r="S97" i="40"/>
  <c r="P97" i="40"/>
  <c r="AO97" i="40" s="1"/>
  <c r="C97" i="40"/>
  <c r="AL96" i="40"/>
  <c r="AI96" i="40"/>
  <c r="AF96" i="40"/>
  <c r="AC96" i="40"/>
  <c r="Y96" i="40"/>
  <c r="V96" i="40"/>
  <c r="S96" i="40"/>
  <c r="P96" i="40"/>
  <c r="AO96" i="40" s="1"/>
  <c r="C96" i="40"/>
  <c r="AN95" i="40"/>
  <c r="AL95" i="40"/>
  <c r="AL101" i="40" s="1"/>
  <c r="AI95" i="40"/>
  <c r="AI101" i="40" s="1"/>
  <c r="AF95" i="40"/>
  <c r="AF101" i="40" s="1"/>
  <c r="AC95" i="40"/>
  <c r="AC101" i="40" s="1"/>
  <c r="Y95" i="40"/>
  <c r="V95" i="40"/>
  <c r="V101" i="40" s="1"/>
  <c r="S95" i="40"/>
  <c r="S101" i="40" s="1"/>
  <c r="P95" i="40"/>
  <c r="AO95" i="40" s="1"/>
  <c r="C95" i="40"/>
  <c r="AK90" i="40"/>
  <c r="AJ90" i="40"/>
  <c r="AH90" i="40"/>
  <c r="AG90" i="40"/>
  <c r="AE90" i="40"/>
  <c r="AD90" i="40"/>
  <c r="AB90" i="40"/>
  <c r="AA90" i="40"/>
  <c r="X90" i="40"/>
  <c r="W90" i="40"/>
  <c r="U90" i="40"/>
  <c r="T90" i="40"/>
  <c r="S90" i="40"/>
  <c r="R90" i="40"/>
  <c r="Q90" i="40"/>
  <c r="O90" i="40"/>
  <c r="N90" i="40"/>
  <c r="AL88" i="40"/>
  <c r="AN88" i="40" s="1"/>
  <c r="AI88" i="40"/>
  <c r="AF88" i="40"/>
  <c r="AC88" i="40"/>
  <c r="Y88" i="40"/>
  <c r="V88" i="40"/>
  <c r="S88" i="40"/>
  <c r="P88" i="40"/>
  <c r="AO88" i="40" s="1"/>
  <c r="C88" i="40"/>
  <c r="AL87" i="40"/>
  <c r="AI87" i="40"/>
  <c r="AF87" i="40"/>
  <c r="AC87" i="40"/>
  <c r="Y87" i="40"/>
  <c r="V87" i="40"/>
  <c r="S87" i="40"/>
  <c r="P87" i="40"/>
  <c r="AO87" i="40" s="1"/>
  <c r="C87" i="40"/>
  <c r="AL86" i="40"/>
  <c r="AI86" i="40"/>
  <c r="AF86" i="40"/>
  <c r="AC86" i="40"/>
  <c r="Y86" i="40"/>
  <c r="V86" i="40"/>
  <c r="S86" i="40"/>
  <c r="P86" i="40"/>
  <c r="AO86" i="40" s="1"/>
  <c r="C86" i="40"/>
  <c r="AN85" i="40"/>
  <c r="AL85" i="40"/>
  <c r="AI85" i="40"/>
  <c r="AF85" i="40"/>
  <c r="AC85" i="40"/>
  <c r="Y85" i="40"/>
  <c r="V85" i="40"/>
  <c r="S85" i="40"/>
  <c r="P85" i="40"/>
  <c r="AO85" i="40" s="1"/>
  <c r="C85" i="40"/>
  <c r="AL84" i="40"/>
  <c r="AL90" i="40" s="1"/>
  <c r="AI84" i="40"/>
  <c r="AI90" i="40" s="1"/>
  <c r="AF84" i="40"/>
  <c r="AF90" i="40" s="1"/>
  <c r="AC84" i="40"/>
  <c r="AC90" i="40" s="1"/>
  <c r="Y84" i="40"/>
  <c r="Y90" i="40" s="1"/>
  <c r="V84" i="40"/>
  <c r="V90" i="40" s="1"/>
  <c r="S84" i="40"/>
  <c r="AO84" i="40" s="1"/>
  <c r="P84" i="40"/>
  <c r="P90" i="40" s="1"/>
  <c r="C84" i="40"/>
  <c r="AK79" i="40"/>
  <c r="AJ79" i="40"/>
  <c r="AH79" i="40"/>
  <c r="AG79" i="40"/>
  <c r="AE79" i="40"/>
  <c r="AE11" i="40" s="1"/>
  <c r="AD79" i="40"/>
  <c r="AB79" i="40"/>
  <c r="AA79" i="40"/>
  <c r="X79" i="40"/>
  <c r="W79" i="40"/>
  <c r="U79" i="40"/>
  <c r="T79" i="40"/>
  <c r="R79" i="40"/>
  <c r="Q79" i="40"/>
  <c r="O79" i="40"/>
  <c r="N79" i="40"/>
  <c r="N11" i="40" s="1"/>
  <c r="AL77" i="40"/>
  <c r="AI77" i="40"/>
  <c r="AF77" i="40"/>
  <c r="AC77" i="40"/>
  <c r="Y77" i="40"/>
  <c r="V77" i="40"/>
  <c r="V79" i="40" s="1"/>
  <c r="S77" i="40"/>
  <c r="P77" i="40"/>
  <c r="AO77" i="40" s="1"/>
  <c r="C77" i="40"/>
  <c r="AL76" i="40"/>
  <c r="AI76" i="40"/>
  <c r="AF76" i="40"/>
  <c r="AC76" i="40"/>
  <c r="Y76" i="40"/>
  <c r="V76" i="40"/>
  <c r="S76" i="40"/>
  <c r="P76" i="40"/>
  <c r="AO76" i="40" s="1"/>
  <c r="C76" i="40"/>
  <c r="AN75" i="40"/>
  <c r="AL75" i="40"/>
  <c r="AI75" i="40"/>
  <c r="AF75" i="40"/>
  <c r="AC75" i="40"/>
  <c r="Y75" i="40"/>
  <c r="V75" i="40"/>
  <c r="S75" i="40"/>
  <c r="P75" i="40"/>
  <c r="AO75" i="40" s="1"/>
  <c r="C75" i="40"/>
  <c r="AL74" i="40"/>
  <c r="AI74" i="40"/>
  <c r="AF74" i="40"/>
  <c r="AC74" i="40"/>
  <c r="Y74" i="40"/>
  <c r="V74" i="40"/>
  <c r="S74" i="40"/>
  <c r="AO74" i="40" s="1"/>
  <c r="P74" i="40"/>
  <c r="AN74" i="40" s="1"/>
  <c r="C74" i="40"/>
  <c r="AL73" i="40"/>
  <c r="AI73" i="40"/>
  <c r="AF73" i="40"/>
  <c r="AC73" i="40"/>
  <c r="Y73" i="40"/>
  <c r="V73" i="40"/>
  <c r="S73" i="40"/>
  <c r="AO73" i="40" s="1"/>
  <c r="P73" i="40"/>
  <c r="AN73" i="40" s="1"/>
  <c r="C73" i="40"/>
  <c r="AO72" i="40"/>
  <c r="AL72" i="40"/>
  <c r="AI72" i="40"/>
  <c r="AF72" i="40"/>
  <c r="AC72" i="40"/>
  <c r="Y72" i="40"/>
  <c r="V72" i="40"/>
  <c r="S72" i="40"/>
  <c r="P72" i="40"/>
  <c r="AN72" i="40" s="1"/>
  <c r="C72" i="40"/>
  <c r="AL71" i="40"/>
  <c r="AL79" i="40" s="1"/>
  <c r="AI71" i="40"/>
  <c r="AI79" i="40" s="1"/>
  <c r="AF71" i="40"/>
  <c r="AF79" i="40" s="1"/>
  <c r="AC71" i="40"/>
  <c r="AC79" i="40" s="1"/>
  <c r="Y71" i="40"/>
  <c r="Y79" i="40" s="1"/>
  <c r="V71" i="40"/>
  <c r="S71" i="40"/>
  <c r="S79" i="40" s="1"/>
  <c r="P71" i="40"/>
  <c r="AO71" i="40" s="1"/>
  <c r="C71" i="40"/>
  <c r="AK66" i="40"/>
  <c r="AJ66" i="40"/>
  <c r="AH66" i="40"/>
  <c r="AG66" i="40"/>
  <c r="AG11" i="40" s="1"/>
  <c r="AF66" i="40"/>
  <c r="AE66" i="40"/>
  <c r="AD66" i="40"/>
  <c r="AB66" i="40"/>
  <c r="AA66" i="40"/>
  <c r="X66" i="40"/>
  <c r="X11" i="40" s="1"/>
  <c r="W66" i="40"/>
  <c r="W11" i="40" s="1"/>
  <c r="U66" i="40"/>
  <c r="T66" i="40"/>
  <c r="R66" i="40"/>
  <c r="Q66" i="40"/>
  <c r="P66" i="40"/>
  <c r="O66" i="40"/>
  <c r="O11" i="40" s="1"/>
  <c r="N66" i="40"/>
  <c r="AL64" i="40"/>
  <c r="AI64" i="40"/>
  <c r="AF64" i="40"/>
  <c r="AC64" i="40"/>
  <c r="Y64" i="40"/>
  <c r="V64" i="40"/>
  <c r="S64" i="40"/>
  <c r="P64" i="40"/>
  <c r="AO64" i="40" s="1"/>
  <c r="C64" i="40"/>
  <c r="AL63" i="40"/>
  <c r="AI63" i="40"/>
  <c r="AF63" i="40"/>
  <c r="AC63" i="40"/>
  <c r="Y63" i="40"/>
  <c r="V63" i="40"/>
  <c r="S63" i="40"/>
  <c r="AO63" i="40" s="1"/>
  <c r="P63" i="40"/>
  <c r="AN63" i="40" s="1"/>
  <c r="C63" i="40"/>
  <c r="AO62" i="40"/>
  <c r="AL62" i="40"/>
  <c r="AL66" i="40" s="1"/>
  <c r="AI62" i="40"/>
  <c r="AI66" i="40" s="1"/>
  <c r="AF62" i="40"/>
  <c r="AC62" i="40"/>
  <c r="AC66" i="40" s="1"/>
  <c r="Y62" i="40"/>
  <c r="Y66" i="40" s="1"/>
  <c r="V62" i="40"/>
  <c r="V66" i="40" s="1"/>
  <c r="S62" i="40"/>
  <c r="S66" i="40" s="1"/>
  <c r="P62" i="40"/>
  <c r="AN62" i="40" s="1"/>
  <c r="C62" i="40"/>
  <c r="AK57" i="40"/>
  <c r="AK11" i="40" s="1"/>
  <c r="AJ57" i="40"/>
  <c r="AH57" i="40"/>
  <c r="AG57" i="40"/>
  <c r="AE57" i="40"/>
  <c r="AD57" i="40"/>
  <c r="AD11" i="40" s="1"/>
  <c r="AC57" i="40"/>
  <c r="AB57" i="40"/>
  <c r="AA57" i="40"/>
  <c r="X57" i="40"/>
  <c r="W57" i="40"/>
  <c r="U57" i="40"/>
  <c r="U11" i="40" s="1"/>
  <c r="T57" i="40"/>
  <c r="T11" i="40" s="1"/>
  <c r="R57" i="40"/>
  <c r="Q57" i="40"/>
  <c r="O57" i="40"/>
  <c r="N57" i="40"/>
  <c r="AN55" i="40"/>
  <c r="AL55" i="40"/>
  <c r="AI55" i="40"/>
  <c r="AF55" i="40"/>
  <c r="AC55" i="40"/>
  <c r="Y55" i="40"/>
  <c r="V55" i="40"/>
  <c r="S55" i="40"/>
  <c r="P55" i="40"/>
  <c r="AO55" i="40" s="1"/>
  <c r="C55" i="40"/>
  <c r="AL54" i="40"/>
  <c r="AI54" i="40"/>
  <c r="AF54" i="40"/>
  <c r="AC54" i="40"/>
  <c r="Y54" i="40"/>
  <c r="V54" i="40"/>
  <c r="S54" i="40"/>
  <c r="P54" i="40"/>
  <c r="AO54" i="40" s="1"/>
  <c r="C54" i="40"/>
  <c r="AL53" i="40"/>
  <c r="AL57" i="40" s="1"/>
  <c r="AI53" i="40"/>
  <c r="AI57" i="40" s="1"/>
  <c r="AF53" i="40"/>
  <c r="AF57" i="40" s="1"/>
  <c r="AC53" i="40"/>
  <c r="Y53" i="40"/>
  <c r="Y57" i="40" s="1"/>
  <c r="V53" i="40"/>
  <c r="V57" i="40" s="1"/>
  <c r="S53" i="40"/>
  <c r="S57" i="40" s="1"/>
  <c r="P53" i="40"/>
  <c r="P57" i="40" s="1"/>
  <c r="C53" i="40"/>
  <c r="AK48" i="40"/>
  <c r="AJ48" i="40"/>
  <c r="AH48" i="40"/>
  <c r="AH11" i="40" s="1"/>
  <c r="AG48" i="40"/>
  <c r="AE48" i="40"/>
  <c r="AD48" i="40"/>
  <c r="AB48" i="40"/>
  <c r="AA48" i="40"/>
  <c r="AA11" i="40" s="1"/>
  <c r="Y48" i="40"/>
  <c r="X48" i="40"/>
  <c r="W48" i="40"/>
  <c r="U48" i="40"/>
  <c r="T48" i="40"/>
  <c r="R48" i="40"/>
  <c r="R11" i="40" s="1"/>
  <c r="Q48" i="40"/>
  <c r="Q11" i="40" s="1"/>
  <c r="O48" i="40"/>
  <c r="N48" i="40"/>
  <c r="AL47" i="40"/>
  <c r="AI47" i="40"/>
  <c r="AI48" i="40" s="1"/>
  <c r="AI11" i="40" s="1"/>
  <c r="AF47" i="40"/>
  <c r="AC47" i="40"/>
  <c r="Y47" i="40"/>
  <c r="V47" i="40"/>
  <c r="S47" i="40"/>
  <c r="P47" i="40"/>
  <c r="AO47" i="40" s="1"/>
  <c r="C47" i="40"/>
  <c r="AN46" i="40"/>
  <c r="AL46" i="40"/>
  <c r="AL48" i="40" s="1"/>
  <c r="AI46" i="40"/>
  <c r="AF46" i="40"/>
  <c r="AF48" i="40" s="1"/>
  <c r="AF11" i="40" s="1"/>
  <c r="AC46" i="40"/>
  <c r="AC48" i="40" s="1"/>
  <c r="AC11" i="40" s="1"/>
  <c r="AC13" i="40" s="1"/>
  <c r="Y46" i="40"/>
  <c r="V46" i="40"/>
  <c r="V48" i="40" s="1"/>
  <c r="S46" i="40"/>
  <c r="S48" i="40" s="1"/>
  <c r="S11" i="40" s="1"/>
  <c r="P46" i="40"/>
  <c r="P48" i="40" s="1"/>
  <c r="C46" i="40"/>
  <c r="AL39" i="40"/>
  <c r="AI39" i="40"/>
  <c r="AF39" i="40"/>
  <c r="AC39" i="40"/>
  <c r="Y39" i="40"/>
  <c r="V39" i="40"/>
  <c r="S39" i="40"/>
  <c r="AO39" i="40" s="1"/>
  <c r="P39" i="40"/>
  <c r="AN39" i="40" s="1"/>
  <c r="AO38" i="40"/>
  <c r="AL38" i="40"/>
  <c r="AI38" i="40"/>
  <c r="AF38" i="40"/>
  <c r="AC38" i="40"/>
  <c r="Y38" i="40"/>
  <c r="V38" i="40"/>
  <c r="S38" i="40"/>
  <c r="P38" i="40"/>
  <c r="AN38" i="40" s="1"/>
  <c r="AL37" i="40"/>
  <c r="AI37" i="40"/>
  <c r="AF37" i="40"/>
  <c r="AC37" i="40"/>
  <c r="AC41" i="40" s="1"/>
  <c r="Y37" i="40"/>
  <c r="V37" i="40"/>
  <c r="S37" i="40"/>
  <c r="P37" i="40"/>
  <c r="AO37" i="40" s="1"/>
  <c r="AL36" i="40"/>
  <c r="AN36" i="40" s="1"/>
  <c r="AI36" i="40"/>
  <c r="AF36" i="40"/>
  <c r="AC36" i="40"/>
  <c r="Y36" i="40"/>
  <c r="V36" i="40"/>
  <c r="S36" i="40"/>
  <c r="P36" i="40"/>
  <c r="AO36" i="40" s="1"/>
  <c r="AL35" i="40"/>
  <c r="AI35" i="40"/>
  <c r="AF35" i="40"/>
  <c r="AC35" i="40"/>
  <c r="Y35" i="40"/>
  <c r="V35" i="40"/>
  <c r="S35" i="40"/>
  <c r="P35" i="40"/>
  <c r="AO35" i="40" s="1"/>
  <c r="AL34" i="40"/>
  <c r="AL41" i="40" s="1"/>
  <c r="AI34" i="40"/>
  <c r="AI41" i="40" s="1"/>
  <c r="AF34" i="40"/>
  <c r="AF41" i="40" s="1"/>
  <c r="AC34" i="40"/>
  <c r="Y34" i="40"/>
  <c r="Y41" i="40" s="1"/>
  <c r="V34" i="40"/>
  <c r="V41" i="40" s="1"/>
  <c r="S34" i="40"/>
  <c r="S41" i="40" s="1"/>
  <c r="P34" i="40"/>
  <c r="P41" i="40" s="1"/>
  <c r="AL27" i="40"/>
  <c r="AI27" i="40"/>
  <c r="AF27" i="40"/>
  <c r="AC27" i="40"/>
  <c r="Y27" i="40"/>
  <c r="V27" i="40"/>
  <c r="S27" i="40"/>
  <c r="P27" i="40"/>
  <c r="AO27" i="40" s="1"/>
  <c r="AL26" i="40"/>
  <c r="AI26" i="40"/>
  <c r="AF26" i="40"/>
  <c r="AC26" i="40"/>
  <c r="Y26" i="40"/>
  <c r="V26" i="40"/>
  <c r="S26" i="40"/>
  <c r="P26" i="40"/>
  <c r="AO26" i="40" s="1"/>
  <c r="AN25" i="40"/>
  <c r="AL25" i="40"/>
  <c r="AI25" i="40"/>
  <c r="AF25" i="40"/>
  <c r="AC25" i="40"/>
  <c r="Y25" i="40"/>
  <c r="V25" i="40"/>
  <c r="S25" i="40"/>
  <c r="P25" i="40"/>
  <c r="AO25" i="40" s="1"/>
  <c r="AL24" i="40"/>
  <c r="AI24" i="40"/>
  <c r="AF24" i="40"/>
  <c r="AC24" i="40"/>
  <c r="Y24" i="40"/>
  <c r="V24" i="40"/>
  <c r="S24" i="40"/>
  <c r="AO24" i="40" s="1"/>
  <c r="P24" i="40"/>
  <c r="AN24" i="40" s="1"/>
  <c r="AL23" i="40"/>
  <c r="AI23" i="40"/>
  <c r="AF23" i="40"/>
  <c r="AC23" i="40"/>
  <c r="Y23" i="40"/>
  <c r="V23" i="40"/>
  <c r="S23" i="40"/>
  <c r="AO23" i="40" s="1"/>
  <c r="P23" i="40"/>
  <c r="AN23" i="40" s="1"/>
  <c r="AO22" i="40"/>
  <c r="AL22" i="40"/>
  <c r="AI22" i="40"/>
  <c r="AF22" i="40"/>
  <c r="AC22" i="40"/>
  <c r="Y22" i="40"/>
  <c r="V22" i="40"/>
  <c r="S22" i="40"/>
  <c r="S29" i="40" s="1"/>
  <c r="P22" i="40"/>
  <c r="AN22" i="40" s="1"/>
  <c r="AL21" i="40"/>
  <c r="AI21" i="40"/>
  <c r="AF21" i="40"/>
  <c r="AC21" i="40"/>
  <c r="Y21" i="40"/>
  <c r="V21" i="40"/>
  <c r="S21" i="40"/>
  <c r="P21" i="40"/>
  <c r="AO21" i="40" s="1"/>
  <c r="AL20" i="40"/>
  <c r="AN20" i="40" s="1"/>
  <c r="AI20" i="40"/>
  <c r="AF20" i="40"/>
  <c r="AC20" i="40"/>
  <c r="Y20" i="40"/>
  <c r="V20" i="40"/>
  <c r="S20" i="40"/>
  <c r="P20" i="40"/>
  <c r="AO20" i="40" s="1"/>
  <c r="AL19" i="40"/>
  <c r="AI19" i="40"/>
  <c r="AF19" i="40"/>
  <c r="AC19" i="40"/>
  <c r="Y19" i="40"/>
  <c r="V19" i="40"/>
  <c r="S19" i="40"/>
  <c r="P19" i="40"/>
  <c r="AO19" i="40" s="1"/>
  <c r="AL18" i="40"/>
  <c r="AL29" i="40" s="1"/>
  <c r="AL12" i="40" s="1"/>
  <c r="AI18" i="40"/>
  <c r="AI29" i="40" s="1"/>
  <c r="AI12" i="40" s="1"/>
  <c r="AF18" i="40"/>
  <c r="AF29" i="40" s="1"/>
  <c r="AC18" i="40"/>
  <c r="AC29" i="40" s="1"/>
  <c r="AC12" i="40" s="1"/>
  <c r="Y18" i="40"/>
  <c r="Y29" i="40" s="1"/>
  <c r="Y12" i="40" s="1"/>
  <c r="V18" i="40"/>
  <c r="V29" i="40" s="1"/>
  <c r="V12" i="40" s="1"/>
  <c r="S18" i="40"/>
  <c r="P18" i="40"/>
  <c r="AO18" i="40" s="1"/>
  <c r="AJ11" i="40"/>
  <c r="AB11" i="40"/>
  <c r="I23" i="38"/>
  <c r="E23" i="38"/>
  <c r="D20" i="38"/>
  <c r="D19" i="38"/>
  <c r="D18" i="38"/>
  <c r="I39" i="38"/>
  <c r="I38" i="38"/>
  <c r="I37" i="38"/>
  <c r="I36" i="38"/>
  <c r="I35" i="38"/>
  <c r="I34" i="38"/>
  <c r="I33" i="38"/>
  <c r="E33" i="38"/>
  <c r="I32" i="38"/>
  <c r="E32" i="38"/>
  <c r="I31" i="38"/>
  <c r="E31" i="38"/>
  <c r="I30" i="38"/>
  <c r="E30" i="38"/>
  <c r="I29" i="38"/>
  <c r="E29" i="38"/>
  <c r="I28" i="38"/>
  <c r="E28" i="38"/>
  <c r="I26" i="38"/>
  <c r="E26" i="38"/>
  <c r="I25" i="38"/>
  <c r="E20" i="38" s="1"/>
  <c r="E25" i="38"/>
  <c r="E19" i="38" s="1"/>
  <c r="E18" i="38" s="1"/>
  <c r="I24" i="38"/>
  <c r="E24" i="38"/>
  <c r="H39" i="35"/>
  <c r="H38" i="35"/>
  <c r="H37" i="35"/>
  <c r="H36" i="35"/>
  <c r="H35" i="35"/>
  <c r="H34" i="35"/>
  <c r="H33" i="35"/>
  <c r="H32" i="35"/>
  <c r="H31" i="35"/>
  <c r="H30" i="35"/>
  <c r="H29" i="35"/>
  <c r="H28" i="35"/>
  <c r="D33" i="35"/>
  <c r="D32" i="35"/>
  <c r="D31" i="35"/>
  <c r="D30" i="35"/>
  <c r="D29" i="35"/>
  <c r="D28" i="35"/>
  <c r="AF61" i="20"/>
  <c r="AI73" i="41" l="1"/>
  <c r="CM73" i="41"/>
  <c r="AC73" i="41"/>
  <c r="CG73" i="41"/>
  <c r="AO73" i="41"/>
  <c r="BQ73" i="41"/>
  <c r="DU73" i="41"/>
  <c r="W73" i="41"/>
  <c r="CA73" i="41"/>
  <c r="BE73" i="41"/>
  <c r="DI73" i="41"/>
  <c r="BE61" i="41"/>
  <c r="DI61" i="41"/>
  <c r="BK61" i="41"/>
  <c r="BK84" i="41" s="1"/>
  <c r="BK199" i="41" s="1"/>
  <c r="DO61" i="41"/>
  <c r="DO84" i="41" s="1"/>
  <c r="DO199" i="41" s="1"/>
  <c r="DU61" i="41"/>
  <c r="BQ61" i="41"/>
  <c r="AY61" i="41"/>
  <c r="DC61" i="41"/>
  <c r="CG61" i="41"/>
  <c r="AC61" i="41"/>
  <c r="AI61" i="41"/>
  <c r="CM61" i="41"/>
  <c r="AO61" i="41"/>
  <c r="CS61" i="41"/>
  <c r="W61" i="41"/>
  <c r="EB61" i="41" s="1"/>
  <c r="CA61" i="41"/>
  <c r="CA84" i="41" s="1"/>
  <c r="AO49" i="41"/>
  <c r="CS49" i="41"/>
  <c r="CG49" i="41"/>
  <c r="AC49" i="41"/>
  <c r="BE49" i="41"/>
  <c r="BQ49" i="41"/>
  <c r="DU49" i="41"/>
  <c r="DI49" i="41"/>
  <c r="DI84" i="41" s="1"/>
  <c r="DI18" i="41" s="1"/>
  <c r="AY49" i="41"/>
  <c r="DC49" i="41"/>
  <c r="AI49" i="41"/>
  <c r="AI84" i="41" s="1"/>
  <c r="CM49" i="41"/>
  <c r="CM84" i="41" s="1"/>
  <c r="W49" i="41"/>
  <c r="CA49" i="41"/>
  <c r="EB44" i="41"/>
  <c r="EB198" i="41" s="1"/>
  <c r="G8" i="41" s="1"/>
  <c r="DC197" i="41"/>
  <c r="DC16" i="41"/>
  <c r="CA198" i="41"/>
  <c r="CA17" i="41"/>
  <c r="AK104" i="41"/>
  <c r="AO84" i="41"/>
  <c r="EB73" i="41"/>
  <c r="AA103" i="41"/>
  <c r="AE103" i="41"/>
  <c r="BK197" i="41"/>
  <c r="BK16" i="41"/>
  <c r="DO197" i="41"/>
  <c r="DO16" i="41"/>
  <c r="BQ197" i="41"/>
  <c r="BQ16" i="41"/>
  <c r="DU197" i="41"/>
  <c r="DU16" i="41"/>
  <c r="AC198" i="41"/>
  <c r="AC17" i="41"/>
  <c r="CG198" i="41"/>
  <c r="CG17" i="41"/>
  <c r="AF103" i="41"/>
  <c r="AY198" i="41"/>
  <c r="AY17" i="41"/>
  <c r="DC198" i="41"/>
  <c r="DC17" i="41"/>
  <c r="AI198" i="41"/>
  <c r="AI17" i="41"/>
  <c r="CM198" i="41"/>
  <c r="CM17" i="41"/>
  <c r="EA61" i="41"/>
  <c r="BE198" i="41"/>
  <c r="BE17" i="41"/>
  <c r="DI198" i="41"/>
  <c r="DI17" i="41"/>
  <c r="AO198" i="41"/>
  <c r="AO17" i="41"/>
  <c r="CS198" i="41"/>
  <c r="CS17" i="41"/>
  <c r="AG105" i="41"/>
  <c r="AK105" i="41"/>
  <c r="CA197" i="41"/>
  <c r="CA16" i="41"/>
  <c r="AC197" i="41"/>
  <c r="AC16" i="41"/>
  <c r="AI197" i="41"/>
  <c r="AI16" i="41"/>
  <c r="CM197" i="41"/>
  <c r="CM16" i="41"/>
  <c r="BK198" i="41"/>
  <c r="BK17" i="41"/>
  <c r="DO198" i="41"/>
  <c r="DO17" i="41"/>
  <c r="EB49" i="41"/>
  <c r="AK120" i="41"/>
  <c r="BE197" i="41"/>
  <c r="BE16" i="41"/>
  <c r="DI197" i="41"/>
  <c r="DI16" i="41"/>
  <c r="W197" i="41"/>
  <c r="W16" i="41"/>
  <c r="CG197" i="41"/>
  <c r="CG16" i="41"/>
  <c r="AO197" i="41"/>
  <c r="AO16" i="41"/>
  <c r="CS197" i="41"/>
  <c r="CS16" i="41"/>
  <c r="BQ198" i="41"/>
  <c r="BQ17" i="41"/>
  <c r="DU198" i="41"/>
  <c r="DU17" i="41"/>
  <c r="BQ84" i="41"/>
  <c r="AE110" i="41"/>
  <c r="AA110" i="41"/>
  <c r="EB31" i="41"/>
  <c r="EB34" i="41" s="1"/>
  <c r="W44" i="41"/>
  <c r="T102" i="41"/>
  <c r="Z108" i="41"/>
  <c r="Y116" i="41"/>
  <c r="Z117" i="41"/>
  <c r="AF117" i="41" s="1"/>
  <c r="AL117" i="41" s="1"/>
  <c r="AV117" i="41" s="1"/>
  <c r="BB117" i="41" s="1"/>
  <c r="BH117" i="41" s="1"/>
  <c r="BN117" i="41" s="1"/>
  <c r="BX117" i="41" s="1"/>
  <c r="CD117" i="41" s="1"/>
  <c r="CJ117" i="41" s="1"/>
  <c r="CP117" i="41" s="1"/>
  <c r="CZ117" i="41" s="1"/>
  <c r="DF117" i="41" s="1"/>
  <c r="DL117" i="41" s="1"/>
  <c r="DR117" i="41" s="1"/>
  <c r="Z118" i="41"/>
  <c r="AF118" i="41" s="1"/>
  <c r="AL118" i="41" s="1"/>
  <c r="AV118" i="41" s="1"/>
  <c r="BB118" i="41" s="1"/>
  <c r="BH118" i="41" s="1"/>
  <c r="BN118" i="41" s="1"/>
  <c r="BX118" i="41" s="1"/>
  <c r="CD118" i="41" s="1"/>
  <c r="CJ118" i="41" s="1"/>
  <c r="CP118" i="41" s="1"/>
  <c r="CZ118" i="41" s="1"/>
  <c r="DF118" i="41" s="1"/>
  <c r="DL118" i="41" s="1"/>
  <c r="DR118" i="41" s="1"/>
  <c r="EA49" i="41"/>
  <c r="EA73" i="41"/>
  <c r="EB89" i="41"/>
  <c r="EB93" i="41" s="1"/>
  <c r="Z104" i="41"/>
  <c r="AF104" i="41" s="1"/>
  <c r="AL104" i="41" s="1"/>
  <c r="AV104" i="41" s="1"/>
  <c r="BB104" i="41" s="1"/>
  <c r="BH104" i="41" s="1"/>
  <c r="BN104" i="41" s="1"/>
  <c r="BX104" i="41" s="1"/>
  <c r="CD104" i="41" s="1"/>
  <c r="CJ104" i="41" s="1"/>
  <c r="CP104" i="41" s="1"/>
  <c r="CZ104" i="41" s="1"/>
  <c r="DF104" i="41" s="1"/>
  <c r="DL104" i="41" s="1"/>
  <c r="DR104" i="41" s="1"/>
  <c r="U105" i="41"/>
  <c r="Y109" i="41"/>
  <c r="Z116" i="41"/>
  <c r="Y119" i="41"/>
  <c r="U119" i="41"/>
  <c r="Z133" i="41"/>
  <c r="AF133" i="41" s="1"/>
  <c r="AL133" i="41" s="1"/>
  <c r="AV133" i="41" s="1"/>
  <c r="BB133" i="41" s="1"/>
  <c r="BH133" i="41" s="1"/>
  <c r="BN133" i="41" s="1"/>
  <c r="BX133" i="41" s="1"/>
  <c r="CD133" i="41" s="1"/>
  <c r="CJ133" i="41" s="1"/>
  <c r="CP133" i="41" s="1"/>
  <c r="CZ133" i="41" s="1"/>
  <c r="DF133" i="41" s="1"/>
  <c r="DL133" i="41" s="1"/>
  <c r="DR133" i="41" s="1"/>
  <c r="AE123" i="41"/>
  <c r="AY34" i="41"/>
  <c r="EA42" i="41"/>
  <c r="AA104" i="41"/>
  <c r="Z119" i="41"/>
  <c r="AF119" i="41" s="1"/>
  <c r="AL119" i="41" s="1"/>
  <c r="AV119" i="41" s="1"/>
  <c r="BB119" i="41" s="1"/>
  <c r="BH119" i="41" s="1"/>
  <c r="BN119" i="41" s="1"/>
  <c r="BX119" i="41" s="1"/>
  <c r="CD119" i="41" s="1"/>
  <c r="CJ119" i="41" s="1"/>
  <c r="CP119" i="41" s="1"/>
  <c r="CZ119" i="41" s="1"/>
  <c r="DF119" i="41" s="1"/>
  <c r="DL119" i="41" s="1"/>
  <c r="DR119" i="41" s="1"/>
  <c r="EA30" i="41"/>
  <c r="EA90" i="41"/>
  <c r="Z182" i="41"/>
  <c r="AF182" i="41" s="1"/>
  <c r="AL182" i="41" s="1"/>
  <c r="AV182" i="41" s="1"/>
  <c r="BB182" i="41" s="1"/>
  <c r="BH182" i="41" s="1"/>
  <c r="BN182" i="41" s="1"/>
  <c r="BX182" i="41" s="1"/>
  <c r="CD182" i="41" s="1"/>
  <c r="CJ182" i="41" s="1"/>
  <c r="CP182" i="41" s="1"/>
  <c r="CZ182" i="41" s="1"/>
  <c r="DF182" i="41" s="1"/>
  <c r="DL182" i="41" s="1"/>
  <c r="DR182" i="41" s="1"/>
  <c r="Z187" i="41"/>
  <c r="AF187" i="41" s="1"/>
  <c r="AL187" i="41" s="1"/>
  <c r="AV187" i="41" s="1"/>
  <c r="BB187" i="41" s="1"/>
  <c r="BH187" i="41" s="1"/>
  <c r="BN187" i="41" s="1"/>
  <c r="BX187" i="41" s="1"/>
  <c r="CD187" i="41" s="1"/>
  <c r="CJ187" i="41" s="1"/>
  <c r="CP187" i="41" s="1"/>
  <c r="CZ187" i="41" s="1"/>
  <c r="DF187" i="41" s="1"/>
  <c r="DL187" i="41" s="1"/>
  <c r="DR187" i="41" s="1"/>
  <c r="Z183" i="41"/>
  <c r="AF183" i="41" s="1"/>
  <c r="AL183" i="41" s="1"/>
  <c r="AV183" i="41" s="1"/>
  <c r="BB183" i="41" s="1"/>
  <c r="BH183" i="41" s="1"/>
  <c r="BN183" i="41" s="1"/>
  <c r="BX183" i="41" s="1"/>
  <c r="CD183" i="41" s="1"/>
  <c r="CJ183" i="41" s="1"/>
  <c r="CP183" i="41" s="1"/>
  <c r="CZ183" i="41" s="1"/>
  <c r="DF183" i="41" s="1"/>
  <c r="DL183" i="41" s="1"/>
  <c r="DR183" i="41" s="1"/>
  <c r="Z178" i="41"/>
  <c r="AF178" i="41" s="1"/>
  <c r="AL178" i="41" s="1"/>
  <c r="AV178" i="41" s="1"/>
  <c r="BB178" i="41" s="1"/>
  <c r="BH178" i="41" s="1"/>
  <c r="BN178" i="41" s="1"/>
  <c r="BX178" i="41" s="1"/>
  <c r="CD178" i="41" s="1"/>
  <c r="CJ178" i="41" s="1"/>
  <c r="CP178" i="41" s="1"/>
  <c r="CZ178" i="41" s="1"/>
  <c r="DF178" i="41" s="1"/>
  <c r="DL178" i="41" s="1"/>
  <c r="DR178" i="41" s="1"/>
  <c r="Z168" i="41"/>
  <c r="AF168" i="41" s="1"/>
  <c r="AL168" i="41" s="1"/>
  <c r="AV168" i="41" s="1"/>
  <c r="BB168" i="41" s="1"/>
  <c r="BH168" i="41" s="1"/>
  <c r="BN168" i="41" s="1"/>
  <c r="BX168" i="41" s="1"/>
  <c r="CD168" i="41" s="1"/>
  <c r="CJ168" i="41" s="1"/>
  <c r="CP168" i="41" s="1"/>
  <c r="CZ168" i="41" s="1"/>
  <c r="DF168" i="41" s="1"/>
  <c r="DL168" i="41" s="1"/>
  <c r="DR168" i="41" s="1"/>
  <c r="Z169" i="41"/>
  <c r="AF169" i="41" s="1"/>
  <c r="AL169" i="41" s="1"/>
  <c r="AV169" i="41" s="1"/>
  <c r="BB169" i="41" s="1"/>
  <c r="BH169" i="41" s="1"/>
  <c r="BN169" i="41" s="1"/>
  <c r="BX169" i="41" s="1"/>
  <c r="CD169" i="41" s="1"/>
  <c r="CJ169" i="41" s="1"/>
  <c r="CP169" i="41" s="1"/>
  <c r="CZ169" i="41" s="1"/>
  <c r="DF169" i="41" s="1"/>
  <c r="DL169" i="41" s="1"/>
  <c r="DR169" i="41" s="1"/>
  <c r="Z162" i="41"/>
  <c r="AF162" i="41" s="1"/>
  <c r="AL162" i="41" s="1"/>
  <c r="AV162" i="41" s="1"/>
  <c r="BB162" i="41" s="1"/>
  <c r="BH162" i="41" s="1"/>
  <c r="BN162" i="41" s="1"/>
  <c r="BX162" i="41" s="1"/>
  <c r="CD162" i="41" s="1"/>
  <c r="CJ162" i="41" s="1"/>
  <c r="CP162" i="41" s="1"/>
  <c r="CZ162" i="41" s="1"/>
  <c r="DF162" i="41" s="1"/>
  <c r="DL162" i="41" s="1"/>
  <c r="DR162" i="41" s="1"/>
  <c r="Z177" i="41"/>
  <c r="AF177" i="41" s="1"/>
  <c r="AL177" i="41" s="1"/>
  <c r="AV177" i="41" s="1"/>
  <c r="BB177" i="41" s="1"/>
  <c r="BH177" i="41" s="1"/>
  <c r="BN177" i="41" s="1"/>
  <c r="BX177" i="41" s="1"/>
  <c r="CD177" i="41" s="1"/>
  <c r="CJ177" i="41" s="1"/>
  <c r="CP177" i="41" s="1"/>
  <c r="CZ177" i="41" s="1"/>
  <c r="DF177" i="41" s="1"/>
  <c r="DL177" i="41" s="1"/>
  <c r="DR177" i="41" s="1"/>
  <c r="Z158" i="41"/>
  <c r="AF158" i="41" s="1"/>
  <c r="AL158" i="41" s="1"/>
  <c r="AV158" i="41" s="1"/>
  <c r="BB158" i="41" s="1"/>
  <c r="BH158" i="41" s="1"/>
  <c r="BN158" i="41" s="1"/>
  <c r="BX158" i="41" s="1"/>
  <c r="CD158" i="41" s="1"/>
  <c r="CJ158" i="41" s="1"/>
  <c r="CP158" i="41" s="1"/>
  <c r="CZ158" i="41" s="1"/>
  <c r="DF158" i="41" s="1"/>
  <c r="DL158" i="41" s="1"/>
  <c r="DR158" i="41" s="1"/>
  <c r="Z167" i="41"/>
  <c r="AF167" i="41" s="1"/>
  <c r="AL167" i="41" s="1"/>
  <c r="AV167" i="41" s="1"/>
  <c r="BB167" i="41" s="1"/>
  <c r="BH167" i="41" s="1"/>
  <c r="BN167" i="41" s="1"/>
  <c r="BX167" i="41" s="1"/>
  <c r="CD167" i="41" s="1"/>
  <c r="CJ167" i="41" s="1"/>
  <c r="CP167" i="41" s="1"/>
  <c r="CZ167" i="41" s="1"/>
  <c r="DF167" i="41" s="1"/>
  <c r="DL167" i="41" s="1"/>
  <c r="DR167" i="41" s="1"/>
  <c r="Z160" i="41"/>
  <c r="AF160" i="41" s="1"/>
  <c r="AL160" i="41" s="1"/>
  <c r="AV160" i="41" s="1"/>
  <c r="BB160" i="41" s="1"/>
  <c r="BH160" i="41" s="1"/>
  <c r="BN160" i="41" s="1"/>
  <c r="BX160" i="41" s="1"/>
  <c r="CD160" i="41" s="1"/>
  <c r="CJ160" i="41" s="1"/>
  <c r="CP160" i="41" s="1"/>
  <c r="CZ160" i="41" s="1"/>
  <c r="DF160" i="41" s="1"/>
  <c r="DL160" i="41" s="1"/>
  <c r="DR160" i="41" s="1"/>
  <c r="Z145" i="41"/>
  <c r="AF145" i="41" s="1"/>
  <c r="AL145" i="41" s="1"/>
  <c r="AV145" i="41" s="1"/>
  <c r="BB145" i="41" s="1"/>
  <c r="BH145" i="41" s="1"/>
  <c r="BN145" i="41" s="1"/>
  <c r="BX145" i="41" s="1"/>
  <c r="CD145" i="41" s="1"/>
  <c r="CJ145" i="41" s="1"/>
  <c r="CP145" i="41" s="1"/>
  <c r="CZ145" i="41" s="1"/>
  <c r="DF145" i="41" s="1"/>
  <c r="DL145" i="41" s="1"/>
  <c r="DR145" i="41" s="1"/>
  <c r="Z125" i="41"/>
  <c r="AF125" i="41" s="1"/>
  <c r="AL125" i="41" s="1"/>
  <c r="AV125" i="41" s="1"/>
  <c r="BB125" i="41" s="1"/>
  <c r="BH125" i="41" s="1"/>
  <c r="BN125" i="41" s="1"/>
  <c r="BX125" i="41" s="1"/>
  <c r="CD125" i="41" s="1"/>
  <c r="CJ125" i="41" s="1"/>
  <c r="CP125" i="41" s="1"/>
  <c r="CZ125" i="41" s="1"/>
  <c r="DF125" i="41" s="1"/>
  <c r="DL125" i="41" s="1"/>
  <c r="DR125" i="41" s="1"/>
  <c r="Z120" i="41"/>
  <c r="AF120" i="41" s="1"/>
  <c r="AL120" i="41" s="1"/>
  <c r="AV120" i="41" s="1"/>
  <c r="BB120" i="41" s="1"/>
  <c r="BH120" i="41" s="1"/>
  <c r="BN120" i="41" s="1"/>
  <c r="BX120" i="41" s="1"/>
  <c r="CD120" i="41" s="1"/>
  <c r="CJ120" i="41" s="1"/>
  <c r="CP120" i="41" s="1"/>
  <c r="CZ120" i="41" s="1"/>
  <c r="DF120" i="41" s="1"/>
  <c r="DL120" i="41" s="1"/>
  <c r="DR120" i="41" s="1"/>
  <c r="Z123" i="41"/>
  <c r="AA123" i="41" s="1"/>
  <c r="Z151" i="41"/>
  <c r="AF151" i="41" s="1"/>
  <c r="AL151" i="41" s="1"/>
  <c r="AV151" i="41" s="1"/>
  <c r="BB151" i="41" s="1"/>
  <c r="BH151" i="41" s="1"/>
  <c r="BN151" i="41" s="1"/>
  <c r="BX151" i="41" s="1"/>
  <c r="CD151" i="41" s="1"/>
  <c r="CJ151" i="41" s="1"/>
  <c r="CP151" i="41" s="1"/>
  <c r="CZ151" i="41" s="1"/>
  <c r="DF151" i="41" s="1"/>
  <c r="DL151" i="41" s="1"/>
  <c r="DR151" i="41" s="1"/>
  <c r="Z124" i="41"/>
  <c r="AF124" i="41" s="1"/>
  <c r="AL124" i="41" s="1"/>
  <c r="AV124" i="41" s="1"/>
  <c r="BB124" i="41" s="1"/>
  <c r="BH124" i="41" s="1"/>
  <c r="BN124" i="41" s="1"/>
  <c r="BX124" i="41" s="1"/>
  <c r="CD124" i="41" s="1"/>
  <c r="CJ124" i="41" s="1"/>
  <c r="CP124" i="41" s="1"/>
  <c r="CZ124" i="41" s="1"/>
  <c r="DF124" i="41" s="1"/>
  <c r="DL124" i="41" s="1"/>
  <c r="DR124" i="41" s="1"/>
  <c r="Z111" i="41"/>
  <c r="AF111" i="41" s="1"/>
  <c r="AL111" i="41" s="1"/>
  <c r="AV111" i="41" s="1"/>
  <c r="BB111" i="41" s="1"/>
  <c r="BH111" i="41" s="1"/>
  <c r="BN111" i="41" s="1"/>
  <c r="BX111" i="41" s="1"/>
  <c r="CD111" i="41" s="1"/>
  <c r="CJ111" i="41" s="1"/>
  <c r="CP111" i="41" s="1"/>
  <c r="CZ111" i="41" s="1"/>
  <c r="DF111" i="41" s="1"/>
  <c r="DL111" i="41" s="1"/>
  <c r="DR111" i="41" s="1"/>
  <c r="EA25" i="41"/>
  <c r="AA105" i="41"/>
  <c r="Z109" i="41"/>
  <c r="AF109" i="41" s="1"/>
  <c r="AL109" i="41" s="1"/>
  <c r="AV109" i="41" s="1"/>
  <c r="BB109" i="41" s="1"/>
  <c r="BH109" i="41" s="1"/>
  <c r="BN109" i="41" s="1"/>
  <c r="BX109" i="41" s="1"/>
  <c r="CD109" i="41" s="1"/>
  <c r="CJ109" i="41" s="1"/>
  <c r="CP109" i="41" s="1"/>
  <c r="CZ109" i="41" s="1"/>
  <c r="DF109" i="41" s="1"/>
  <c r="DL109" i="41" s="1"/>
  <c r="DR109" i="41" s="1"/>
  <c r="Y112" i="41"/>
  <c r="U112" i="41"/>
  <c r="EA28" i="41"/>
  <c r="Y187" i="41"/>
  <c r="Y177" i="41"/>
  <c r="Y160" i="41"/>
  <c r="Y159" i="41"/>
  <c r="Y166" i="41"/>
  <c r="Y165" i="41"/>
  <c r="Y141" i="41"/>
  <c r="Y144" i="41"/>
  <c r="Y134" i="41"/>
  <c r="Y145" i="41"/>
  <c r="Y124" i="41"/>
  <c r="Y125" i="41"/>
  <c r="Y153" i="41"/>
  <c r="Y143" i="41"/>
  <c r="Y133" i="41"/>
  <c r="Y126" i="41"/>
  <c r="Y130" i="41"/>
  <c r="Y127" i="41"/>
  <c r="U103" i="41"/>
  <c r="U102" i="41" s="1"/>
  <c r="W102" i="41" s="1"/>
  <c r="Y108" i="41"/>
  <c r="U108" i="41"/>
  <c r="Y111" i="41"/>
  <c r="Z112" i="41"/>
  <c r="AF112" i="41" s="1"/>
  <c r="AL112" i="41" s="1"/>
  <c r="AV112" i="41" s="1"/>
  <c r="BB112" i="41" s="1"/>
  <c r="BH112" i="41" s="1"/>
  <c r="BN112" i="41" s="1"/>
  <c r="BX112" i="41" s="1"/>
  <c r="CD112" i="41" s="1"/>
  <c r="CJ112" i="41" s="1"/>
  <c r="CP112" i="41" s="1"/>
  <c r="CZ112" i="41" s="1"/>
  <c r="DF112" i="41" s="1"/>
  <c r="DL112" i="41" s="1"/>
  <c r="DR112" i="41" s="1"/>
  <c r="Y113" i="41"/>
  <c r="P115" i="41"/>
  <c r="Y117" i="41"/>
  <c r="Y118" i="41"/>
  <c r="Z126" i="41"/>
  <c r="AF126" i="41" s="1"/>
  <c r="AL126" i="41" s="1"/>
  <c r="AV126" i="41" s="1"/>
  <c r="BB126" i="41" s="1"/>
  <c r="BH126" i="41" s="1"/>
  <c r="BN126" i="41" s="1"/>
  <c r="BX126" i="41" s="1"/>
  <c r="CD126" i="41" s="1"/>
  <c r="CJ126" i="41" s="1"/>
  <c r="CP126" i="41" s="1"/>
  <c r="CZ126" i="41" s="1"/>
  <c r="DF126" i="41" s="1"/>
  <c r="DL126" i="41" s="1"/>
  <c r="DR126" i="41" s="1"/>
  <c r="U126" i="41"/>
  <c r="Z130" i="41"/>
  <c r="Z131" i="41"/>
  <c r="AF131" i="41" s="1"/>
  <c r="AL131" i="41" s="1"/>
  <c r="AV131" i="41" s="1"/>
  <c r="BB131" i="41" s="1"/>
  <c r="BH131" i="41" s="1"/>
  <c r="BN131" i="41" s="1"/>
  <c r="BX131" i="41" s="1"/>
  <c r="CD131" i="41" s="1"/>
  <c r="CJ131" i="41" s="1"/>
  <c r="CP131" i="41" s="1"/>
  <c r="CZ131" i="41" s="1"/>
  <c r="DF131" i="41" s="1"/>
  <c r="DL131" i="41" s="1"/>
  <c r="DR131" i="41" s="1"/>
  <c r="Z134" i="41"/>
  <c r="AF134" i="41" s="1"/>
  <c r="AL134" i="41" s="1"/>
  <c r="AV134" i="41" s="1"/>
  <c r="BB134" i="41" s="1"/>
  <c r="BH134" i="41" s="1"/>
  <c r="BN134" i="41" s="1"/>
  <c r="BX134" i="41" s="1"/>
  <c r="CD134" i="41" s="1"/>
  <c r="CJ134" i="41" s="1"/>
  <c r="CP134" i="41" s="1"/>
  <c r="CZ134" i="41" s="1"/>
  <c r="DF134" i="41" s="1"/>
  <c r="DL134" i="41" s="1"/>
  <c r="DR134" i="41" s="1"/>
  <c r="U134" i="41"/>
  <c r="Z146" i="41"/>
  <c r="AF146" i="41" s="1"/>
  <c r="AL146" i="41" s="1"/>
  <c r="AV146" i="41" s="1"/>
  <c r="BB146" i="41" s="1"/>
  <c r="BH146" i="41" s="1"/>
  <c r="BN146" i="41" s="1"/>
  <c r="BX146" i="41" s="1"/>
  <c r="CD146" i="41" s="1"/>
  <c r="CJ146" i="41" s="1"/>
  <c r="CP146" i="41" s="1"/>
  <c r="CZ146" i="41" s="1"/>
  <c r="DF146" i="41" s="1"/>
  <c r="DL146" i="41" s="1"/>
  <c r="DR146" i="41" s="1"/>
  <c r="Z149" i="41"/>
  <c r="T148" i="41"/>
  <c r="Z143" i="41"/>
  <c r="AF143" i="41" s="1"/>
  <c r="AL143" i="41" s="1"/>
  <c r="AV143" i="41" s="1"/>
  <c r="BB143" i="41" s="1"/>
  <c r="BH143" i="41" s="1"/>
  <c r="BN143" i="41" s="1"/>
  <c r="BX143" i="41" s="1"/>
  <c r="CD143" i="41" s="1"/>
  <c r="CJ143" i="41" s="1"/>
  <c r="CP143" i="41" s="1"/>
  <c r="CZ143" i="41" s="1"/>
  <c r="DF143" i="41" s="1"/>
  <c r="DL143" i="41" s="1"/>
  <c r="DR143" i="41" s="1"/>
  <c r="U123" i="41"/>
  <c r="U125" i="41"/>
  <c r="Z142" i="41"/>
  <c r="AF142" i="41" s="1"/>
  <c r="AL142" i="41" s="1"/>
  <c r="AV142" i="41" s="1"/>
  <c r="BB142" i="41" s="1"/>
  <c r="BH142" i="41" s="1"/>
  <c r="BN142" i="41" s="1"/>
  <c r="BX142" i="41" s="1"/>
  <c r="CD142" i="41" s="1"/>
  <c r="CJ142" i="41" s="1"/>
  <c r="CP142" i="41" s="1"/>
  <c r="CZ142" i="41" s="1"/>
  <c r="DF142" i="41" s="1"/>
  <c r="DL142" i="41" s="1"/>
  <c r="DR142" i="41" s="1"/>
  <c r="U113" i="41"/>
  <c r="U116" i="41"/>
  <c r="U115" i="41" s="1"/>
  <c r="W115" i="41" s="1"/>
  <c r="U120" i="41"/>
  <c r="Y132" i="41"/>
  <c r="U132" i="41"/>
  <c r="U142" i="41"/>
  <c r="Z132" i="41"/>
  <c r="AF132" i="41" s="1"/>
  <c r="AL132" i="41" s="1"/>
  <c r="AV132" i="41" s="1"/>
  <c r="BB132" i="41" s="1"/>
  <c r="BH132" i="41" s="1"/>
  <c r="BN132" i="41" s="1"/>
  <c r="BX132" i="41" s="1"/>
  <c r="CD132" i="41" s="1"/>
  <c r="CJ132" i="41" s="1"/>
  <c r="CP132" i="41" s="1"/>
  <c r="CZ132" i="41" s="1"/>
  <c r="DF132" i="41" s="1"/>
  <c r="DL132" i="41" s="1"/>
  <c r="DR132" i="41" s="1"/>
  <c r="Z165" i="41"/>
  <c r="T164" i="41"/>
  <c r="Y131" i="41"/>
  <c r="U131" i="41"/>
  <c r="U129" i="41" s="1"/>
  <c r="Y146" i="41"/>
  <c r="U146" i="41"/>
  <c r="Z150" i="41"/>
  <c r="AF150" i="41" s="1"/>
  <c r="AL150" i="41" s="1"/>
  <c r="AV150" i="41" s="1"/>
  <c r="BB150" i="41" s="1"/>
  <c r="BH150" i="41" s="1"/>
  <c r="BN150" i="41" s="1"/>
  <c r="BX150" i="41" s="1"/>
  <c r="CD150" i="41" s="1"/>
  <c r="CJ150" i="41" s="1"/>
  <c r="CP150" i="41" s="1"/>
  <c r="CZ150" i="41" s="1"/>
  <c r="DF150" i="41" s="1"/>
  <c r="DL150" i="41" s="1"/>
  <c r="DR150" i="41" s="1"/>
  <c r="Y152" i="41"/>
  <c r="Z152" i="41"/>
  <c r="AF152" i="41" s="1"/>
  <c r="AL152" i="41" s="1"/>
  <c r="AV152" i="41" s="1"/>
  <c r="BB152" i="41" s="1"/>
  <c r="BH152" i="41" s="1"/>
  <c r="BN152" i="41" s="1"/>
  <c r="BX152" i="41" s="1"/>
  <c r="CD152" i="41" s="1"/>
  <c r="CJ152" i="41" s="1"/>
  <c r="CP152" i="41" s="1"/>
  <c r="CZ152" i="41" s="1"/>
  <c r="DF152" i="41" s="1"/>
  <c r="DL152" i="41" s="1"/>
  <c r="DR152" i="41" s="1"/>
  <c r="Z144" i="41"/>
  <c r="AF144" i="41" s="1"/>
  <c r="AL144" i="41" s="1"/>
  <c r="AV144" i="41" s="1"/>
  <c r="BB144" i="41" s="1"/>
  <c r="BH144" i="41" s="1"/>
  <c r="BN144" i="41" s="1"/>
  <c r="BX144" i="41" s="1"/>
  <c r="CD144" i="41" s="1"/>
  <c r="CJ144" i="41" s="1"/>
  <c r="CP144" i="41" s="1"/>
  <c r="CZ144" i="41" s="1"/>
  <c r="DF144" i="41" s="1"/>
  <c r="DL144" i="41" s="1"/>
  <c r="DR144" i="41" s="1"/>
  <c r="U133" i="41"/>
  <c r="Z141" i="41"/>
  <c r="T140" i="41"/>
  <c r="U141" i="41"/>
  <c r="Y149" i="41"/>
  <c r="U149" i="41"/>
  <c r="Y142" i="41"/>
  <c r="P148" i="41"/>
  <c r="Y150" i="41"/>
  <c r="U150" i="41"/>
  <c r="Z154" i="41"/>
  <c r="AF154" i="41" s="1"/>
  <c r="AL154" i="41" s="1"/>
  <c r="AV154" i="41" s="1"/>
  <c r="BB154" i="41" s="1"/>
  <c r="BH154" i="41" s="1"/>
  <c r="BN154" i="41" s="1"/>
  <c r="BX154" i="41" s="1"/>
  <c r="CD154" i="41" s="1"/>
  <c r="CJ154" i="41" s="1"/>
  <c r="CP154" i="41" s="1"/>
  <c r="CZ154" i="41" s="1"/>
  <c r="DF154" i="41" s="1"/>
  <c r="DL154" i="41" s="1"/>
  <c r="DR154" i="41" s="1"/>
  <c r="Y161" i="41"/>
  <c r="Z159" i="41"/>
  <c r="AF159" i="41" s="1"/>
  <c r="AL159" i="41" s="1"/>
  <c r="AV159" i="41" s="1"/>
  <c r="BB159" i="41" s="1"/>
  <c r="BH159" i="41" s="1"/>
  <c r="BN159" i="41" s="1"/>
  <c r="BX159" i="41" s="1"/>
  <c r="CD159" i="41" s="1"/>
  <c r="CJ159" i="41" s="1"/>
  <c r="CP159" i="41" s="1"/>
  <c r="CZ159" i="41" s="1"/>
  <c r="DF159" i="41" s="1"/>
  <c r="DL159" i="41" s="1"/>
  <c r="DR159" i="41" s="1"/>
  <c r="U144" i="41"/>
  <c r="Y151" i="41"/>
  <c r="Z153" i="41"/>
  <c r="AF153" i="41" s="1"/>
  <c r="AL153" i="41" s="1"/>
  <c r="AV153" i="41" s="1"/>
  <c r="BB153" i="41" s="1"/>
  <c r="BH153" i="41" s="1"/>
  <c r="BN153" i="41" s="1"/>
  <c r="BX153" i="41" s="1"/>
  <c r="CD153" i="41" s="1"/>
  <c r="CJ153" i="41" s="1"/>
  <c r="CP153" i="41" s="1"/>
  <c r="CZ153" i="41" s="1"/>
  <c r="DF153" i="41" s="1"/>
  <c r="DL153" i="41" s="1"/>
  <c r="DR153" i="41" s="1"/>
  <c r="Y154" i="41"/>
  <c r="P156" i="41"/>
  <c r="U168" i="41"/>
  <c r="Y168" i="41"/>
  <c r="U152" i="41"/>
  <c r="U154" i="41"/>
  <c r="Y157" i="41"/>
  <c r="Y158" i="41"/>
  <c r="U162" i="41"/>
  <c r="U156" i="41" s="1"/>
  <c r="W156" i="41" s="1"/>
  <c r="Y162" i="41"/>
  <c r="U151" i="41"/>
  <c r="Z157" i="41"/>
  <c r="Y169" i="41"/>
  <c r="Z161" i="41"/>
  <c r="AF161" i="41" s="1"/>
  <c r="AL161" i="41" s="1"/>
  <c r="AV161" i="41" s="1"/>
  <c r="BB161" i="41" s="1"/>
  <c r="BH161" i="41" s="1"/>
  <c r="BN161" i="41" s="1"/>
  <c r="BX161" i="41" s="1"/>
  <c r="CD161" i="41" s="1"/>
  <c r="CJ161" i="41" s="1"/>
  <c r="CP161" i="41" s="1"/>
  <c r="CZ161" i="41" s="1"/>
  <c r="DF161" i="41" s="1"/>
  <c r="DL161" i="41" s="1"/>
  <c r="DR161" i="41" s="1"/>
  <c r="U166" i="41"/>
  <c r="U165" i="41"/>
  <c r="Z166" i="41"/>
  <c r="AF166" i="41" s="1"/>
  <c r="AL166" i="41" s="1"/>
  <c r="AV166" i="41" s="1"/>
  <c r="BB166" i="41" s="1"/>
  <c r="BH166" i="41" s="1"/>
  <c r="BN166" i="41" s="1"/>
  <c r="BX166" i="41" s="1"/>
  <c r="CD166" i="41" s="1"/>
  <c r="CJ166" i="41" s="1"/>
  <c r="CP166" i="41" s="1"/>
  <c r="CZ166" i="41" s="1"/>
  <c r="DF166" i="41" s="1"/>
  <c r="DL166" i="41" s="1"/>
  <c r="DR166" i="41" s="1"/>
  <c r="Y182" i="41"/>
  <c r="Z176" i="41"/>
  <c r="Z181" i="41"/>
  <c r="Z186" i="41"/>
  <c r="T180" i="41"/>
  <c r="Y178" i="41"/>
  <c r="U178" i="41"/>
  <c r="Y183" i="41"/>
  <c r="U183" i="41"/>
  <c r="Y167" i="41"/>
  <c r="Y176" i="41"/>
  <c r="U176" i="41"/>
  <c r="U175" i="41" s="1"/>
  <c r="W175" i="41" s="1"/>
  <c r="Y181" i="41"/>
  <c r="U181" i="41"/>
  <c r="U180" i="41" s="1"/>
  <c r="W180" i="41" s="1"/>
  <c r="Y186" i="41"/>
  <c r="U186" i="41"/>
  <c r="Y188" i="41"/>
  <c r="Z188" i="41"/>
  <c r="AF188" i="41" s="1"/>
  <c r="AL188" i="41" s="1"/>
  <c r="AV188" i="41" s="1"/>
  <c r="BB188" i="41" s="1"/>
  <c r="BH188" i="41" s="1"/>
  <c r="BN188" i="41" s="1"/>
  <c r="BX188" i="41" s="1"/>
  <c r="CD188" i="41" s="1"/>
  <c r="CJ188" i="41" s="1"/>
  <c r="CP188" i="41" s="1"/>
  <c r="CZ188" i="41" s="1"/>
  <c r="DF188" i="41" s="1"/>
  <c r="DL188" i="41" s="1"/>
  <c r="DR188" i="41" s="1"/>
  <c r="U188" i="41"/>
  <c r="AF12" i="40"/>
  <c r="S12" i="40"/>
  <c r="S13" i="40" s="1"/>
  <c r="AL11" i="40"/>
  <c r="AL13" i="40" s="1"/>
  <c r="AI13" i="40"/>
  <c r="AO90" i="40"/>
  <c r="AO101" i="40"/>
  <c r="AO29" i="40"/>
  <c r="V11" i="40"/>
  <c r="V13" i="40" s="1"/>
  <c r="Y11" i="40"/>
  <c r="Y13" i="40" s="1"/>
  <c r="AF13" i="40"/>
  <c r="AO66" i="40"/>
  <c r="AO79" i="40"/>
  <c r="P101" i="40"/>
  <c r="AN53" i="40"/>
  <c r="P79" i="40"/>
  <c r="P11" i="40" s="1"/>
  <c r="P13" i="40" s="1"/>
  <c r="AN18" i="40"/>
  <c r="AN26" i="40"/>
  <c r="AN34" i="40"/>
  <c r="AN47" i="40"/>
  <c r="AN48" i="40" s="1"/>
  <c r="AO53" i="40"/>
  <c r="AO57" i="40" s="1"/>
  <c r="AN76" i="40"/>
  <c r="AN86" i="40"/>
  <c r="AN96" i="40"/>
  <c r="P29" i="40"/>
  <c r="P12" i="40" s="1"/>
  <c r="AN21" i="40"/>
  <c r="AO34" i="40"/>
  <c r="AO41" i="40" s="1"/>
  <c r="AN37" i="40"/>
  <c r="AN71" i="40"/>
  <c r="AN99" i="40"/>
  <c r="AN54" i="40"/>
  <c r="AN64" i="40"/>
  <c r="AN66" i="40" s="1"/>
  <c r="AN84" i="40"/>
  <c r="AN19" i="40"/>
  <c r="AN27" i="40"/>
  <c r="AN35" i="40"/>
  <c r="AN77" i="40"/>
  <c r="AN87" i="40"/>
  <c r="AN97" i="40"/>
  <c r="AO46" i="40"/>
  <c r="AO48" i="40" s="1"/>
  <c r="AL26" i="20"/>
  <c r="AI26" i="20"/>
  <c r="AF26" i="20"/>
  <c r="AC26" i="20"/>
  <c r="Y26" i="20"/>
  <c r="V26" i="20"/>
  <c r="S26" i="20"/>
  <c r="P26" i="20"/>
  <c r="C26" i="20"/>
  <c r="DU84" i="41" l="1"/>
  <c r="DU199" i="41" s="1"/>
  <c r="BE84" i="41"/>
  <c r="BE199" i="41" s="1"/>
  <c r="BE196" i="41" s="1"/>
  <c r="AY84" i="41"/>
  <c r="AY199" i="41" s="1"/>
  <c r="CG84" i="41"/>
  <c r="CG18" i="41" s="1"/>
  <c r="BK18" i="41"/>
  <c r="DC84" i="41"/>
  <c r="DC199" i="41" s="1"/>
  <c r="DC196" i="41" s="1"/>
  <c r="DO18" i="41"/>
  <c r="AC84" i="41"/>
  <c r="W84" i="41"/>
  <c r="W199" i="41" s="1"/>
  <c r="W15" i="41" s="1"/>
  <c r="CS84" i="41"/>
  <c r="DU18" i="41"/>
  <c r="DI199" i="41"/>
  <c r="DI196" i="41" s="1"/>
  <c r="EB17" i="41"/>
  <c r="AN101" i="40"/>
  <c r="AO11" i="40"/>
  <c r="E11" i="40" s="1"/>
  <c r="W129" i="41"/>
  <c r="AF186" i="41"/>
  <c r="Z185" i="41"/>
  <c r="AE157" i="41"/>
  <c r="AA157" i="41"/>
  <c r="AE142" i="41"/>
  <c r="AA142" i="41"/>
  <c r="AE131" i="41"/>
  <c r="AA131" i="41"/>
  <c r="AE181" i="41"/>
  <c r="AA181" i="41"/>
  <c r="AA180" i="41" s="1"/>
  <c r="AC180" i="41" s="1"/>
  <c r="AA158" i="41"/>
  <c r="AE158" i="41"/>
  <c r="U107" i="41"/>
  <c r="AA153" i="41"/>
  <c r="AE153" i="41"/>
  <c r="AA166" i="41"/>
  <c r="AE166" i="41"/>
  <c r="AI199" i="41"/>
  <c r="AI196" i="41" s="1"/>
  <c r="AI18" i="41"/>
  <c r="AA102" i="41"/>
  <c r="AC102" i="41" s="1"/>
  <c r="AF181" i="41"/>
  <c r="Z180" i="41"/>
  <c r="AA120" i="41"/>
  <c r="Z102" i="41"/>
  <c r="AO199" i="41"/>
  <c r="AO196" i="41" s="1"/>
  <c r="AO18" i="41"/>
  <c r="AA108" i="41"/>
  <c r="AE108" i="41"/>
  <c r="AA125" i="41"/>
  <c r="AE125" i="41"/>
  <c r="Z122" i="41"/>
  <c r="AF123" i="41"/>
  <c r="AF149" i="41"/>
  <c r="Z148" i="41"/>
  <c r="AE118" i="41"/>
  <c r="AA118" i="41"/>
  <c r="AE124" i="41"/>
  <c r="AA124" i="41"/>
  <c r="AA122" i="41" s="1"/>
  <c r="AC122" i="41" s="1"/>
  <c r="AE160" i="41"/>
  <c r="AA160" i="41"/>
  <c r="U185" i="41"/>
  <c r="AE167" i="41"/>
  <c r="AA167" i="41"/>
  <c r="AF176" i="41"/>
  <c r="Z175" i="41"/>
  <c r="AA169" i="41"/>
  <c r="AE169" i="41"/>
  <c r="AE149" i="41"/>
  <c r="AA149" i="41"/>
  <c r="Z164" i="41"/>
  <c r="AF165" i="41"/>
  <c r="AE117" i="41"/>
  <c r="AA117" i="41"/>
  <c r="AE127" i="41"/>
  <c r="AA127" i="41"/>
  <c r="AA145" i="41"/>
  <c r="AE145" i="41"/>
  <c r="AA177" i="41"/>
  <c r="AE177" i="41"/>
  <c r="BQ199" i="41"/>
  <c r="BQ15" i="41" s="1"/>
  <c r="BQ18" i="41"/>
  <c r="BE15" i="41"/>
  <c r="AU105" i="41"/>
  <c r="AM105" i="41"/>
  <c r="AL103" i="41"/>
  <c r="AF102" i="41"/>
  <c r="AA159" i="41"/>
  <c r="AE159" i="41"/>
  <c r="U148" i="41"/>
  <c r="W148" i="41" s="1"/>
  <c r="AE186" i="41"/>
  <c r="AA186" i="41"/>
  <c r="AA182" i="41"/>
  <c r="AE182" i="41"/>
  <c r="Z156" i="41"/>
  <c r="AF157" i="41"/>
  <c r="AE168" i="41"/>
  <c r="AA168" i="41"/>
  <c r="AE161" i="41"/>
  <c r="AA161" i="41"/>
  <c r="U140" i="41"/>
  <c r="W140" i="41" s="1"/>
  <c r="AE152" i="41"/>
  <c r="AA152" i="41"/>
  <c r="AE130" i="41"/>
  <c r="AA130" i="41"/>
  <c r="AE134" i="41"/>
  <c r="AA134" i="41"/>
  <c r="AE187" i="41"/>
  <c r="AA187" i="41"/>
  <c r="AE119" i="41"/>
  <c r="AA119" i="41"/>
  <c r="AK110" i="41"/>
  <c r="AG110" i="41"/>
  <c r="AG120" i="41"/>
  <c r="AE183" i="41"/>
  <c r="AA183" i="41"/>
  <c r="U122" i="41"/>
  <c r="AE113" i="41"/>
  <c r="AA113" i="41"/>
  <c r="AE126" i="41"/>
  <c r="AA126" i="41"/>
  <c r="AE144" i="41"/>
  <c r="AA144" i="41"/>
  <c r="Z115" i="41"/>
  <c r="AF116" i="41"/>
  <c r="CG199" i="41"/>
  <c r="CG15" i="41" s="1"/>
  <c r="CA199" i="41"/>
  <c r="CA196" i="41" s="1"/>
  <c r="CA18" i="41"/>
  <c r="AU120" i="41"/>
  <c r="AM120" i="41"/>
  <c r="DO196" i="41"/>
  <c r="DO15" i="41"/>
  <c r="AG104" i="41"/>
  <c r="W198" i="41"/>
  <c r="W17" i="41"/>
  <c r="DU196" i="41"/>
  <c r="DU15" i="41"/>
  <c r="AE188" i="41"/>
  <c r="AA188" i="41"/>
  <c r="AE176" i="41"/>
  <c r="AA176" i="41"/>
  <c r="AA175" i="41" s="1"/>
  <c r="AC175" i="41" s="1"/>
  <c r="U164" i="41"/>
  <c r="W164" i="41" s="1"/>
  <c r="AE162" i="41"/>
  <c r="AA162" i="41"/>
  <c r="Z140" i="41"/>
  <c r="AF141" i="41"/>
  <c r="AE133" i="41"/>
  <c r="AA133" i="41"/>
  <c r="AA141" i="41"/>
  <c r="AA140" i="41" s="1"/>
  <c r="AC140" i="41" s="1"/>
  <c r="AE141" i="41"/>
  <c r="AY197" i="41"/>
  <c r="AY16" i="41"/>
  <c r="AE109" i="41"/>
  <c r="AA109" i="41"/>
  <c r="AE116" i="41"/>
  <c r="AA116" i="41"/>
  <c r="EB84" i="41"/>
  <c r="AU104" i="41"/>
  <c r="AM104" i="41"/>
  <c r="AA151" i="41"/>
  <c r="AE151" i="41"/>
  <c r="AA178" i="41"/>
  <c r="AE178" i="41"/>
  <c r="AA154" i="41"/>
  <c r="AE154" i="41"/>
  <c r="AA150" i="41"/>
  <c r="AE150" i="41"/>
  <c r="AE146" i="41"/>
  <c r="AA146" i="41"/>
  <c r="AA132" i="41"/>
  <c r="AE132" i="41"/>
  <c r="Z129" i="41"/>
  <c r="AF130" i="41"/>
  <c r="AE111" i="41"/>
  <c r="AA111" i="41"/>
  <c r="AE143" i="41"/>
  <c r="AA143" i="41"/>
  <c r="AE165" i="41"/>
  <c r="AA165" i="41"/>
  <c r="AA112" i="41"/>
  <c r="AE112" i="41"/>
  <c r="AK123" i="41"/>
  <c r="AG123" i="41"/>
  <c r="Z107" i="41"/>
  <c r="AF108" i="41"/>
  <c r="CM199" i="41"/>
  <c r="CM196" i="41" s="1"/>
  <c r="CM18" i="41"/>
  <c r="BK196" i="41"/>
  <c r="BK15" i="41"/>
  <c r="AK103" i="41"/>
  <c r="AG103" i="41"/>
  <c r="AG102" i="41" s="1"/>
  <c r="AI102" i="41" s="1"/>
  <c r="EB197" i="41"/>
  <c r="EB16" i="41"/>
  <c r="AN90" i="40"/>
  <c r="AN57" i="40"/>
  <c r="AN79" i="40"/>
  <c r="AN11" i="40" s="1"/>
  <c r="AO12" i="40"/>
  <c r="E12" i="40" s="1"/>
  <c r="AO26" i="20"/>
  <c r="AN26" i="20"/>
  <c r="P119" i="37"/>
  <c r="P120" i="37"/>
  <c r="P126" i="37"/>
  <c r="P127" i="37"/>
  <c r="T126" i="37"/>
  <c r="T127" i="37"/>
  <c r="S119" i="37"/>
  <c r="T119" i="37"/>
  <c r="S120" i="37"/>
  <c r="T120" i="37"/>
  <c r="S126" i="37"/>
  <c r="S127" i="37"/>
  <c r="BE18" i="41" l="1"/>
  <c r="AY18" i="41"/>
  <c r="DC18" i="41"/>
  <c r="W18" i="41"/>
  <c r="DI15" i="41"/>
  <c r="AC18" i="41"/>
  <c r="AC199" i="41"/>
  <c r="CS199" i="41"/>
  <c r="CS18" i="41"/>
  <c r="W196" i="41"/>
  <c r="BQ196" i="41"/>
  <c r="AI15" i="41"/>
  <c r="CA15" i="41"/>
  <c r="CG196" i="41"/>
  <c r="DC15" i="41"/>
  <c r="AL102" i="41"/>
  <c r="AV103" i="41"/>
  <c r="AK117" i="41"/>
  <c r="AG117" i="41"/>
  <c r="AK124" i="41"/>
  <c r="AG124" i="41"/>
  <c r="AF122" i="41"/>
  <c r="AL123" i="41"/>
  <c r="AC135" i="41"/>
  <c r="AG166" i="41"/>
  <c r="AK166" i="41"/>
  <c r="AK157" i="41"/>
  <c r="AG157" i="41"/>
  <c r="BA104" i="41"/>
  <c r="AW104" i="41"/>
  <c r="AF140" i="41"/>
  <c r="AL141" i="41"/>
  <c r="AK188" i="41"/>
  <c r="AG188" i="41"/>
  <c r="AK144" i="41"/>
  <c r="AG144" i="41"/>
  <c r="AK119" i="41"/>
  <c r="AG119" i="41"/>
  <c r="BA105" i="41"/>
  <c r="AW105" i="41"/>
  <c r="AK125" i="41"/>
  <c r="AG125" i="41"/>
  <c r="AK153" i="41"/>
  <c r="AG153" i="41"/>
  <c r="AK181" i="41"/>
  <c r="AG181" i="41"/>
  <c r="AL186" i="41"/>
  <c r="AF185" i="41"/>
  <c r="W122" i="41"/>
  <c r="AG134" i="41"/>
  <c r="AK134" i="41"/>
  <c r="AU123" i="41"/>
  <c r="AM123" i="41"/>
  <c r="AK168" i="41"/>
  <c r="AG168" i="41"/>
  <c r="AK112" i="41"/>
  <c r="AG112" i="41"/>
  <c r="AK116" i="41"/>
  <c r="AG116" i="41"/>
  <c r="AF156" i="41"/>
  <c r="AL157" i="41"/>
  <c r="AK177" i="41"/>
  <c r="AG177" i="41"/>
  <c r="AK132" i="41"/>
  <c r="AG132" i="41"/>
  <c r="AK183" i="41"/>
  <c r="AG183" i="41"/>
  <c r="AG145" i="41"/>
  <c r="AK145" i="41"/>
  <c r="AK167" i="41"/>
  <c r="AG167" i="41"/>
  <c r="AK118" i="41"/>
  <c r="AG118" i="41"/>
  <c r="AK150" i="41"/>
  <c r="AG150" i="41"/>
  <c r="AL116" i="41"/>
  <c r="AF115" i="41"/>
  <c r="AG111" i="41"/>
  <c r="AK111" i="41"/>
  <c r="AA115" i="41"/>
  <c r="AC115" i="41" s="1"/>
  <c r="AK176" i="41"/>
  <c r="AG176" i="41"/>
  <c r="AA129" i="41"/>
  <c r="AC129" i="41" s="1"/>
  <c r="AL130" i="41"/>
  <c r="AF129" i="41"/>
  <c r="AK133" i="41"/>
  <c r="AG133" i="41"/>
  <c r="BA120" i="41"/>
  <c r="AW120" i="41"/>
  <c r="AG159" i="41"/>
  <c r="AK159" i="41"/>
  <c r="AL165" i="41"/>
  <c r="AF164" i="41"/>
  <c r="AL176" i="41"/>
  <c r="AF175" i="41"/>
  <c r="AA164" i="41"/>
  <c r="AK178" i="41"/>
  <c r="AG178" i="41"/>
  <c r="AK109" i="41"/>
  <c r="AG109" i="41"/>
  <c r="AA148" i="41"/>
  <c r="AC148" i="41" s="1"/>
  <c r="W185" i="41"/>
  <c r="W189" i="41" s="1"/>
  <c r="AK108" i="41"/>
  <c r="AG108" i="41"/>
  <c r="W107" i="41"/>
  <c r="AK131" i="41"/>
  <c r="AG131" i="41"/>
  <c r="AK152" i="41"/>
  <c r="AG152" i="41"/>
  <c r="AK182" i="41"/>
  <c r="AG182" i="41"/>
  <c r="AG165" i="41"/>
  <c r="AK165" i="41"/>
  <c r="AG126" i="41"/>
  <c r="AG122" i="41" s="1"/>
  <c r="AI122" i="41" s="1"/>
  <c r="AK126" i="41"/>
  <c r="CM15" i="41"/>
  <c r="W170" i="41"/>
  <c r="AL108" i="41"/>
  <c r="AF107" i="41"/>
  <c r="AK151" i="41"/>
  <c r="AG151" i="41"/>
  <c r="EB199" i="41"/>
  <c r="EB196" i="41" s="1"/>
  <c r="EB18" i="41"/>
  <c r="EB15" i="41" s="1"/>
  <c r="AY196" i="41"/>
  <c r="AY15" i="41"/>
  <c r="AK162" i="41"/>
  <c r="AG162" i="41"/>
  <c r="AK187" i="41"/>
  <c r="AG187" i="41"/>
  <c r="AA185" i="41"/>
  <c r="AC185" i="41" s="1"/>
  <c r="AC189" i="41" s="1"/>
  <c r="AO15" i="41"/>
  <c r="AG149" i="41"/>
  <c r="AK149" i="41"/>
  <c r="AF148" i="41"/>
  <c r="AL149" i="41"/>
  <c r="AA107" i="41"/>
  <c r="AC107" i="41" s="1"/>
  <c r="AK158" i="41"/>
  <c r="AG158" i="41"/>
  <c r="AU110" i="41"/>
  <c r="AM110" i="41"/>
  <c r="AK154" i="41"/>
  <c r="AG154" i="41"/>
  <c r="AK130" i="41"/>
  <c r="AG130" i="41"/>
  <c r="AM103" i="41"/>
  <c r="AM102" i="41" s="1"/>
  <c r="AO102" i="41" s="1"/>
  <c r="AU103" i="41"/>
  <c r="AK143" i="41"/>
  <c r="AG143" i="41"/>
  <c r="AG146" i="41"/>
  <c r="AK146" i="41"/>
  <c r="AG141" i="41"/>
  <c r="AK141" i="41"/>
  <c r="AK113" i="41"/>
  <c r="AG113" i="41"/>
  <c r="AG161" i="41"/>
  <c r="AK161" i="41"/>
  <c r="AG186" i="41"/>
  <c r="AK186" i="41"/>
  <c r="AK127" i="41"/>
  <c r="AG127" i="41"/>
  <c r="AG169" i="41"/>
  <c r="AK169" i="41"/>
  <c r="AK160" i="41"/>
  <c r="AG160" i="41"/>
  <c r="AK142" i="41"/>
  <c r="AG142" i="41"/>
  <c r="AF180" i="41"/>
  <c r="AL181" i="41"/>
  <c r="AA156" i="41"/>
  <c r="AO13" i="40"/>
  <c r="E13" i="40" s="1"/>
  <c r="U120" i="37"/>
  <c r="U119" i="37"/>
  <c r="U127" i="37"/>
  <c r="U126" i="37"/>
  <c r="AL38" i="20"/>
  <c r="AI38" i="20"/>
  <c r="AF38" i="20"/>
  <c r="AC38" i="20"/>
  <c r="AK101" i="20"/>
  <c r="AJ101" i="20"/>
  <c r="AH101" i="20"/>
  <c r="AG101" i="20"/>
  <c r="AE101" i="20"/>
  <c r="AD101" i="20"/>
  <c r="AB101" i="20"/>
  <c r="AA101" i="20"/>
  <c r="O101" i="20"/>
  <c r="Q101" i="20"/>
  <c r="R101" i="20"/>
  <c r="T101" i="20"/>
  <c r="U101" i="20"/>
  <c r="W101" i="20"/>
  <c r="X101" i="20"/>
  <c r="N101" i="20"/>
  <c r="AL22" i="20"/>
  <c r="AI22" i="20"/>
  <c r="AF22" i="20"/>
  <c r="AC22" i="20"/>
  <c r="Y22" i="20"/>
  <c r="V22" i="20"/>
  <c r="S22" i="20"/>
  <c r="P22" i="20"/>
  <c r="C22" i="20"/>
  <c r="E26" i="35"/>
  <c r="C33" i="37"/>
  <c r="DU29" i="37"/>
  <c r="DO29" i="37"/>
  <c r="DI29" i="37"/>
  <c r="DC29" i="37"/>
  <c r="CS29" i="37"/>
  <c r="CM29" i="37"/>
  <c r="CG29" i="37"/>
  <c r="CA29" i="37"/>
  <c r="BQ29" i="37"/>
  <c r="BK29" i="37"/>
  <c r="BE29" i="37"/>
  <c r="AY29" i="37"/>
  <c r="AO29" i="37"/>
  <c r="AI29" i="37"/>
  <c r="AC29" i="37"/>
  <c r="W29" i="37"/>
  <c r="C29" i="37"/>
  <c r="DQ174" i="37"/>
  <c r="DK174" i="37"/>
  <c r="DE174" i="37"/>
  <c r="CY174" i="37"/>
  <c r="CO174" i="37"/>
  <c r="CI174" i="37"/>
  <c r="CC174" i="37"/>
  <c r="BW174" i="37"/>
  <c r="BM174" i="37"/>
  <c r="BG174" i="37"/>
  <c r="BA174" i="37"/>
  <c r="AU174" i="37"/>
  <c r="AK174" i="37"/>
  <c r="AE174" i="37"/>
  <c r="Y174" i="37"/>
  <c r="S174" i="37"/>
  <c r="L174" i="37"/>
  <c r="DQ139" i="37"/>
  <c r="DK139" i="37"/>
  <c r="DE139" i="37"/>
  <c r="CY139" i="37"/>
  <c r="CO139" i="37"/>
  <c r="CI139" i="37"/>
  <c r="CC139" i="37"/>
  <c r="BW139" i="37"/>
  <c r="BM139" i="37"/>
  <c r="BG139" i="37"/>
  <c r="BA139" i="37"/>
  <c r="AU139" i="37"/>
  <c r="AK139" i="37"/>
  <c r="AE139" i="37"/>
  <c r="Y139" i="37"/>
  <c r="S139" i="37"/>
  <c r="L139" i="37"/>
  <c r="DQ101" i="37"/>
  <c r="DK101" i="37"/>
  <c r="DE101" i="37"/>
  <c r="CY101" i="37"/>
  <c r="CO101" i="37"/>
  <c r="CI101" i="37"/>
  <c r="CC101" i="37"/>
  <c r="BW101" i="37"/>
  <c r="BM101" i="37"/>
  <c r="BG101" i="37"/>
  <c r="BA101" i="37"/>
  <c r="AU101" i="37"/>
  <c r="AK101" i="37"/>
  <c r="AE101" i="37"/>
  <c r="Y101" i="37"/>
  <c r="S101" i="37"/>
  <c r="L101" i="37"/>
  <c r="EB174" i="37"/>
  <c r="DU174" i="37"/>
  <c r="DS174" i="37"/>
  <c r="DO174" i="37"/>
  <c r="DM174" i="37"/>
  <c r="DI174" i="37"/>
  <c r="DG174" i="37"/>
  <c r="DC174" i="37"/>
  <c r="DA174" i="37"/>
  <c r="CS174" i="37"/>
  <c r="CQ174" i="37"/>
  <c r="CM174" i="37"/>
  <c r="CK174" i="37"/>
  <c r="CG174" i="37"/>
  <c r="CE174" i="37"/>
  <c r="CA174" i="37"/>
  <c r="BY174" i="37"/>
  <c r="BQ174" i="37"/>
  <c r="BO174" i="37"/>
  <c r="BK174" i="37"/>
  <c r="BI174" i="37"/>
  <c r="BE174" i="37"/>
  <c r="BC174" i="37"/>
  <c r="AY174" i="37"/>
  <c r="AW174" i="37"/>
  <c r="AO174" i="37"/>
  <c r="AM174" i="37"/>
  <c r="AI174" i="37"/>
  <c r="AG174" i="37"/>
  <c r="AC174" i="37"/>
  <c r="AA174" i="37"/>
  <c r="W174" i="37"/>
  <c r="U174" i="37"/>
  <c r="P174" i="37"/>
  <c r="EB139" i="37"/>
  <c r="DU139" i="37"/>
  <c r="DS139" i="37"/>
  <c r="DO139" i="37"/>
  <c r="DM139" i="37"/>
  <c r="DI139" i="37"/>
  <c r="DG139" i="37"/>
  <c r="DC139" i="37"/>
  <c r="DA139" i="37"/>
  <c r="CS139" i="37"/>
  <c r="CQ139" i="37"/>
  <c r="CM139" i="37"/>
  <c r="CK139" i="37"/>
  <c r="CG139" i="37"/>
  <c r="CE139" i="37"/>
  <c r="CA139" i="37"/>
  <c r="BY139" i="37"/>
  <c r="BQ139" i="37"/>
  <c r="BO139" i="37"/>
  <c r="BK139" i="37"/>
  <c r="BI139" i="37"/>
  <c r="BE139" i="37"/>
  <c r="BC139" i="37"/>
  <c r="AY139" i="37"/>
  <c r="AW139" i="37"/>
  <c r="AO139" i="37"/>
  <c r="AM139" i="37"/>
  <c r="AI139" i="37"/>
  <c r="AG139" i="37"/>
  <c r="AC139" i="37"/>
  <c r="AA139" i="37"/>
  <c r="W139" i="37"/>
  <c r="U139" i="37"/>
  <c r="P139" i="37"/>
  <c r="EB101" i="37"/>
  <c r="DU101" i="37"/>
  <c r="DS101" i="37"/>
  <c r="DO101" i="37"/>
  <c r="DM101" i="37"/>
  <c r="DI101" i="37"/>
  <c r="DG101" i="37"/>
  <c r="DC101" i="37"/>
  <c r="DA101" i="37"/>
  <c r="CS101" i="37"/>
  <c r="CQ101" i="37"/>
  <c r="CM101" i="37"/>
  <c r="CK101" i="37"/>
  <c r="CG101" i="37"/>
  <c r="CE101" i="37"/>
  <c r="CA101" i="37"/>
  <c r="BY101" i="37"/>
  <c r="BQ101" i="37"/>
  <c r="BO101" i="37"/>
  <c r="BK101" i="37"/>
  <c r="BI101" i="37"/>
  <c r="BE101" i="37"/>
  <c r="BC101" i="37"/>
  <c r="AY101" i="37"/>
  <c r="AW101" i="37"/>
  <c r="AO101" i="37"/>
  <c r="AM101" i="37"/>
  <c r="AI101" i="37"/>
  <c r="AG101" i="37"/>
  <c r="AC101" i="37"/>
  <c r="AA101" i="37"/>
  <c r="W101" i="37"/>
  <c r="U101" i="37"/>
  <c r="P101" i="37"/>
  <c r="EB88" i="37"/>
  <c r="DU88" i="37"/>
  <c r="DO88" i="37"/>
  <c r="DI88" i="37"/>
  <c r="DC88" i="37"/>
  <c r="CS88" i="37"/>
  <c r="CM88" i="37"/>
  <c r="CG88" i="37"/>
  <c r="CA88" i="37"/>
  <c r="BQ88" i="37"/>
  <c r="BK88" i="37"/>
  <c r="BE88" i="37"/>
  <c r="AY88" i="37"/>
  <c r="AO88" i="37"/>
  <c r="AI88" i="37"/>
  <c r="AC88" i="37"/>
  <c r="W88" i="37"/>
  <c r="EB48" i="37"/>
  <c r="DU48" i="37"/>
  <c r="DO48" i="37"/>
  <c r="DI48" i="37"/>
  <c r="DC48" i="37"/>
  <c r="CS48" i="37"/>
  <c r="CM48" i="37"/>
  <c r="CG48" i="37"/>
  <c r="CA48" i="37"/>
  <c r="BQ48" i="37"/>
  <c r="BK48" i="37"/>
  <c r="BE48" i="37"/>
  <c r="AY48" i="37"/>
  <c r="AO48" i="37"/>
  <c r="AI48" i="37"/>
  <c r="AC48" i="37"/>
  <c r="W48" i="37"/>
  <c r="EB38" i="37"/>
  <c r="DU38" i="37"/>
  <c r="DO38" i="37"/>
  <c r="DI38" i="37"/>
  <c r="DC38" i="37"/>
  <c r="CS38" i="37"/>
  <c r="CM38" i="37"/>
  <c r="CG38" i="37"/>
  <c r="CA38" i="37"/>
  <c r="BQ38" i="37"/>
  <c r="BK38" i="37"/>
  <c r="BE38" i="37"/>
  <c r="AY38" i="37"/>
  <c r="AO38" i="37"/>
  <c r="AI38" i="37"/>
  <c r="AC38" i="37"/>
  <c r="W38" i="37"/>
  <c r="EB24" i="37"/>
  <c r="DU24" i="37"/>
  <c r="DO24" i="37"/>
  <c r="DI24" i="37"/>
  <c r="DC24" i="37"/>
  <c r="CS24" i="37"/>
  <c r="CM24" i="37"/>
  <c r="CG24" i="37"/>
  <c r="CA24" i="37"/>
  <c r="BQ24" i="37"/>
  <c r="BK24" i="37"/>
  <c r="BE24" i="37"/>
  <c r="AY24" i="37"/>
  <c r="AO24" i="37"/>
  <c r="AI24" i="37"/>
  <c r="AC24" i="37"/>
  <c r="W24" i="37"/>
  <c r="DS88" i="37"/>
  <c r="DM88" i="37"/>
  <c r="DG88" i="37"/>
  <c r="DA88" i="37"/>
  <c r="CQ88" i="37"/>
  <c r="CK88" i="37"/>
  <c r="CE88" i="37"/>
  <c r="BY88" i="37"/>
  <c r="BO88" i="37"/>
  <c r="BI88" i="37"/>
  <c r="BC88" i="37"/>
  <c r="AW88" i="37"/>
  <c r="AM88" i="37"/>
  <c r="AG88" i="37"/>
  <c r="AA88" i="37"/>
  <c r="U88" i="37"/>
  <c r="DS48" i="37"/>
  <c r="DM48" i="37"/>
  <c r="DG48" i="37"/>
  <c r="DA48" i="37"/>
  <c r="CQ48" i="37"/>
  <c r="CK48" i="37"/>
  <c r="CE48" i="37"/>
  <c r="BY48" i="37"/>
  <c r="BO48" i="37"/>
  <c r="BI48" i="37"/>
  <c r="BC48" i="37"/>
  <c r="AW48" i="37"/>
  <c r="AM48" i="37"/>
  <c r="AG48" i="37"/>
  <c r="AA48" i="37"/>
  <c r="U48" i="37"/>
  <c r="DS38" i="37"/>
  <c r="DM38" i="37"/>
  <c r="DG38" i="37"/>
  <c r="DA38" i="37"/>
  <c r="CQ38" i="37"/>
  <c r="CK38" i="37"/>
  <c r="CE38" i="37"/>
  <c r="BY38" i="37"/>
  <c r="BO38" i="37"/>
  <c r="BI38" i="37"/>
  <c r="BC38" i="37"/>
  <c r="AW38" i="37"/>
  <c r="AM38" i="37"/>
  <c r="AG38" i="37"/>
  <c r="AA38" i="37"/>
  <c r="U38" i="37"/>
  <c r="DS24" i="37"/>
  <c r="DM24" i="37"/>
  <c r="DG24" i="37"/>
  <c r="DA24" i="37"/>
  <c r="CQ24" i="37"/>
  <c r="CK24" i="37"/>
  <c r="CE24" i="37"/>
  <c r="BY24" i="37"/>
  <c r="BO24" i="37"/>
  <c r="BI24" i="37"/>
  <c r="BC24" i="37"/>
  <c r="AW24" i="37"/>
  <c r="AM24" i="37"/>
  <c r="AG24" i="37"/>
  <c r="AA24" i="37"/>
  <c r="U24" i="37"/>
  <c r="AC196" i="41" l="1"/>
  <c r="AC15" i="41"/>
  <c r="CS196" i="41"/>
  <c r="CS15" i="41"/>
  <c r="AC195" i="41"/>
  <c r="AC14" i="41"/>
  <c r="AM127" i="41"/>
  <c r="AM122" i="41" s="1"/>
  <c r="AO122" i="41" s="1"/>
  <c r="AU127" i="41"/>
  <c r="AG140" i="41"/>
  <c r="AI140" i="41" s="1"/>
  <c r="AU130" i="41"/>
  <c r="AM130" i="41"/>
  <c r="AV149" i="41"/>
  <c r="AL148" i="41"/>
  <c r="AG164" i="41"/>
  <c r="AI164" i="41" s="1"/>
  <c r="AC164" i="41"/>
  <c r="BG120" i="41"/>
  <c r="BC120" i="41"/>
  <c r="AM183" i="41"/>
  <c r="AU183" i="41"/>
  <c r="AG115" i="41"/>
  <c r="AU134" i="41"/>
  <c r="AM134" i="41"/>
  <c r="AG180" i="41"/>
  <c r="AI180" i="41" s="1"/>
  <c r="AU117" i="41"/>
  <c r="AM117" i="41"/>
  <c r="AG185" i="41"/>
  <c r="AI185" i="41" s="1"/>
  <c r="AM154" i="41"/>
  <c r="AU154" i="41"/>
  <c r="AM149" i="41"/>
  <c r="AU149" i="41"/>
  <c r="AV176" i="41"/>
  <c r="AL175" i="41"/>
  <c r="AM133" i="41"/>
  <c r="AU133" i="41"/>
  <c r="AU132" i="41"/>
  <c r="AM132" i="41"/>
  <c r="AU119" i="41"/>
  <c r="AM119" i="41"/>
  <c r="BC104" i="41"/>
  <c r="BG104" i="41"/>
  <c r="AV123" i="41"/>
  <c r="AL122" i="41"/>
  <c r="AU118" i="41"/>
  <c r="AM118" i="41"/>
  <c r="AM116" i="41"/>
  <c r="AM115" i="41" s="1"/>
  <c r="AO115" i="41" s="1"/>
  <c r="AU116" i="41"/>
  <c r="AM181" i="41"/>
  <c r="AU181" i="41"/>
  <c r="AU161" i="41"/>
  <c r="AM161" i="41"/>
  <c r="AG148" i="41"/>
  <c r="W194" i="41"/>
  <c r="W13" i="41"/>
  <c r="AU182" i="41"/>
  <c r="AM182" i="41"/>
  <c r="AM186" i="41"/>
  <c r="AM185" i="41" s="1"/>
  <c r="AO185" i="41" s="1"/>
  <c r="AU186" i="41"/>
  <c r="AU162" i="41"/>
  <c r="AM162" i="41"/>
  <c r="W195" i="41"/>
  <c r="W14" i="41"/>
  <c r="AU111" i="41"/>
  <c r="AM111" i="41"/>
  <c r="AC193" i="41"/>
  <c r="AC12" i="41"/>
  <c r="AM144" i="41"/>
  <c r="AU144" i="41"/>
  <c r="AG156" i="41"/>
  <c r="AI156" i="41" s="1"/>
  <c r="AM142" i="41"/>
  <c r="AU142" i="41"/>
  <c r="AM146" i="41"/>
  <c r="AU146" i="41"/>
  <c r="AV108" i="41"/>
  <c r="AL107" i="41"/>
  <c r="AU131" i="41"/>
  <c r="AM131" i="41"/>
  <c r="BB103" i="41"/>
  <c r="AV102" i="41"/>
  <c r="AM167" i="41"/>
  <c r="AU167" i="41"/>
  <c r="AU112" i="41"/>
  <c r="AM112" i="41"/>
  <c r="AU153" i="41"/>
  <c r="AM153" i="41"/>
  <c r="AM160" i="41"/>
  <c r="AU160" i="41"/>
  <c r="AU143" i="41"/>
  <c r="AM143" i="41"/>
  <c r="BA110" i="41"/>
  <c r="AW110" i="41"/>
  <c r="W135" i="41"/>
  <c r="AV165" i="41"/>
  <c r="AL164" i="41"/>
  <c r="AV130" i="41"/>
  <c r="AL129" i="41"/>
  <c r="AV116" i="41"/>
  <c r="AL115" i="41"/>
  <c r="AU145" i="41"/>
  <c r="AM145" i="41"/>
  <c r="AC156" i="41"/>
  <c r="AC170" i="41" s="1"/>
  <c r="AM169" i="41"/>
  <c r="AU169" i="41"/>
  <c r="BA103" i="41"/>
  <c r="AW103" i="41"/>
  <c r="AW102" i="41" s="1"/>
  <c r="AY102" i="41" s="1"/>
  <c r="AU126" i="41"/>
  <c r="AM126" i="41"/>
  <c r="AU152" i="41"/>
  <c r="AM152" i="41"/>
  <c r="AG107" i="41"/>
  <c r="AI107" i="41" s="1"/>
  <c r="AM109" i="41"/>
  <c r="AU109" i="41"/>
  <c r="AU159" i="41"/>
  <c r="AM159" i="41"/>
  <c r="AM177" i="41"/>
  <c r="AU177" i="41"/>
  <c r="AM168" i="41"/>
  <c r="AU168" i="41"/>
  <c r="AU125" i="41"/>
  <c r="AM125" i="41"/>
  <c r="AU157" i="41"/>
  <c r="AM157" i="41"/>
  <c r="AM124" i="41"/>
  <c r="AU124" i="41"/>
  <c r="AV157" i="41"/>
  <c r="AL156" i="41"/>
  <c r="AU188" i="41"/>
  <c r="AM188" i="41"/>
  <c r="AV181" i="41"/>
  <c r="AL180" i="41"/>
  <c r="AM113" i="41"/>
  <c r="AU113" i="41"/>
  <c r="AU158" i="41"/>
  <c r="AM158" i="41"/>
  <c r="AM108" i="41"/>
  <c r="AU108" i="41"/>
  <c r="AG175" i="41"/>
  <c r="AI175" i="41" s="1"/>
  <c r="AI189" i="41" s="1"/>
  <c r="AU150" i="41"/>
  <c r="AM150" i="41"/>
  <c r="AU141" i="41"/>
  <c r="AM141" i="41"/>
  <c r="AG129" i="41"/>
  <c r="AM187" i="41"/>
  <c r="AU187" i="41"/>
  <c r="AM151" i="41"/>
  <c r="AU151" i="41"/>
  <c r="AU165" i="41"/>
  <c r="AM165" i="41"/>
  <c r="AM178" i="41"/>
  <c r="AU178" i="41"/>
  <c r="AM176" i="41"/>
  <c r="AM175" i="41" s="1"/>
  <c r="AO175" i="41" s="1"/>
  <c r="AU176" i="41"/>
  <c r="BA123" i="41"/>
  <c r="AV186" i="41"/>
  <c r="AL185" i="41"/>
  <c r="BC105" i="41"/>
  <c r="BG105" i="41"/>
  <c r="AV141" i="41"/>
  <c r="AL140" i="41"/>
  <c r="AM166" i="41"/>
  <c r="AU166" i="41"/>
  <c r="AN22" i="20"/>
  <c r="AO22" i="20"/>
  <c r="EB29" i="37"/>
  <c r="EA29" i="37"/>
  <c r="P133" i="37"/>
  <c r="S133" i="37"/>
  <c r="T133" i="37"/>
  <c r="P134" i="37"/>
  <c r="S134" i="37"/>
  <c r="T134" i="37"/>
  <c r="S132" i="37"/>
  <c r="T132" i="37"/>
  <c r="BB141" i="41" l="1"/>
  <c r="AV140" i="41"/>
  <c r="AW187" i="41"/>
  <c r="BA187" i="41"/>
  <c r="BA124" i="41"/>
  <c r="AW124" i="41"/>
  <c r="AW177" i="41"/>
  <c r="BA177" i="41"/>
  <c r="BA152" i="41"/>
  <c r="AW152" i="41"/>
  <c r="AC194" i="41"/>
  <c r="AC192" i="41" s="1"/>
  <c r="AC13" i="41"/>
  <c r="BB165" i="41"/>
  <c r="AV164" i="41"/>
  <c r="BA111" i="41"/>
  <c r="AW111" i="41"/>
  <c r="AW182" i="41"/>
  <c r="BA182" i="41"/>
  <c r="AW116" i="41"/>
  <c r="BA116" i="41"/>
  <c r="BA183" i="41"/>
  <c r="AW183" i="41"/>
  <c r="AW176" i="41"/>
  <c r="BA176" i="41"/>
  <c r="BA168" i="41"/>
  <c r="AW168" i="41"/>
  <c r="AW160" i="41"/>
  <c r="BA160" i="41"/>
  <c r="AW142" i="41"/>
  <c r="BA142" i="41"/>
  <c r="BA181" i="41"/>
  <c r="AW181" i="41"/>
  <c r="AW180" i="41" s="1"/>
  <c r="AY180" i="41" s="1"/>
  <c r="BA133" i="41"/>
  <c r="AW133" i="41"/>
  <c r="BA134" i="41"/>
  <c r="AW134" i="41"/>
  <c r="BA108" i="41"/>
  <c r="AW108" i="41"/>
  <c r="BB181" i="41"/>
  <c r="AV180" i="41"/>
  <c r="AI115" i="41"/>
  <c r="AW131" i="41"/>
  <c r="BA131" i="41"/>
  <c r="BM105" i="41"/>
  <c r="BI105" i="41"/>
  <c r="BA178" i="41"/>
  <c r="AW178" i="41"/>
  <c r="AM107" i="41"/>
  <c r="AO107" i="41" s="1"/>
  <c r="AO135" i="41" s="1"/>
  <c r="AI129" i="41"/>
  <c r="BA153" i="41"/>
  <c r="AW153" i="41"/>
  <c r="AM140" i="41"/>
  <c r="AO140" i="41" s="1"/>
  <c r="BA158" i="41"/>
  <c r="AW158" i="41"/>
  <c r="AM156" i="41"/>
  <c r="BA126" i="41"/>
  <c r="AW126" i="41"/>
  <c r="BA145" i="41"/>
  <c r="AW145" i="41"/>
  <c r="BA144" i="41"/>
  <c r="AW144" i="41"/>
  <c r="AW119" i="41"/>
  <c r="BA119" i="41"/>
  <c r="AM129" i="41"/>
  <c r="AO129" i="41" s="1"/>
  <c r="AI195" i="41"/>
  <c r="AI14" i="41"/>
  <c r="AV156" i="41"/>
  <c r="BB157" i="41"/>
  <c r="AI135" i="41"/>
  <c r="AV129" i="41"/>
  <c r="BB130" i="41"/>
  <c r="AV122" i="41"/>
  <c r="BB123" i="41"/>
  <c r="W193" i="41"/>
  <c r="W12" i="41"/>
  <c r="AV175" i="41"/>
  <c r="BB176" i="41"/>
  <c r="BA117" i="41"/>
  <c r="AW117" i="41"/>
  <c r="AV148" i="41"/>
  <c r="BB149" i="41"/>
  <c r="BB186" i="41"/>
  <c r="AV185" i="41"/>
  <c r="AM164" i="41"/>
  <c r="AO164" i="41" s="1"/>
  <c r="BA141" i="41"/>
  <c r="AW141" i="41"/>
  <c r="AW140" i="41" s="1"/>
  <c r="AY140" i="41" s="1"/>
  <c r="BA188" i="41"/>
  <c r="AW188" i="41"/>
  <c r="AW157" i="41"/>
  <c r="BA157" i="41"/>
  <c r="BA159" i="41"/>
  <c r="AW159" i="41"/>
  <c r="BC110" i="41"/>
  <c r="BG110" i="41"/>
  <c r="BA112" i="41"/>
  <c r="AW112" i="41"/>
  <c r="BB108" i="41"/>
  <c r="AV107" i="41"/>
  <c r="AI148" i="41"/>
  <c r="BA118" i="41"/>
  <c r="AW118" i="41"/>
  <c r="BA149" i="41"/>
  <c r="AW149" i="41"/>
  <c r="AW148" i="41" s="1"/>
  <c r="AY148" i="41" s="1"/>
  <c r="BI120" i="41"/>
  <c r="BM120" i="41"/>
  <c r="AW130" i="41"/>
  <c r="AW129" i="41" s="1"/>
  <c r="AY129" i="41" s="1"/>
  <c r="BA130" i="41"/>
  <c r="AW162" i="41"/>
  <c r="BA162" i="41"/>
  <c r="AI170" i="41"/>
  <c r="BH103" i="41"/>
  <c r="BB102" i="41"/>
  <c r="AM180" i="41"/>
  <c r="AO180" i="41" s="1"/>
  <c r="AO189" i="41" s="1"/>
  <c r="BM104" i="41"/>
  <c r="BI104" i="41"/>
  <c r="AW166" i="41"/>
  <c r="BA166" i="41"/>
  <c r="BG123" i="41"/>
  <c r="AW165" i="41"/>
  <c r="BA165" i="41"/>
  <c r="AW113" i="41"/>
  <c r="BA113" i="41"/>
  <c r="BA109" i="41"/>
  <c r="AW109" i="41"/>
  <c r="BG103" i="41"/>
  <c r="BC103" i="41"/>
  <c r="BC102" i="41" s="1"/>
  <c r="BE102" i="41" s="1"/>
  <c r="BB116" i="41"/>
  <c r="AV115" i="41"/>
  <c r="BA167" i="41"/>
  <c r="AW167" i="41"/>
  <c r="AW146" i="41"/>
  <c r="BA146" i="41"/>
  <c r="AM148" i="41"/>
  <c r="AO148" i="41" s="1"/>
  <c r="AW123" i="41"/>
  <c r="AW122" i="41" s="1"/>
  <c r="AY122" i="41" s="1"/>
  <c r="BA151" i="41"/>
  <c r="AW151" i="41"/>
  <c r="AW150" i="41"/>
  <c r="BA150" i="41"/>
  <c r="AW125" i="41"/>
  <c r="BA125" i="41"/>
  <c r="BA169" i="41"/>
  <c r="AW169" i="41"/>
  <c r="BA143" i="41"/>
  <c r="AW143" i="41"/>
  <c r="BA186" i="41"/>
  <c r="AW186" i="41"/>
  <c r="AW185" i="41" s="1"/>
  <c r="AY185" i="41" s="1"/>
  <c r="BA161" i="41"/>
  <c r="AW161" i="41"/>
  <c r="AW132" i="41"/>
  <c r="BA132" i="41"/>
  <c r="AW154" i="41"/>
  <c r="BA154" i="41"/>
  <c r="AW127" i="41"/>
  <c r="BA127" i="41"/>
  <c r="U134" i="37"/>
  <c r="U132" i="37"/>
  <c r="U133" i="37"/>
  <c r="AC200" i="41" l="1"/>
  <c r="AC19" i="41"/>
  <c r="AO195" i="41"/>
  <c r="AO14" i="41"/>
  <c r="BC159" i="41"/>
  <c r="BG159" i="41"/>
  <c r="BG158" i="41"/>
  <c r="BC158" i="41"/>
  <c r="BG133" i="41"/>
  <c r="BC133" i="41"/>
  <c r="AW115" i="41"/>
  <c r="AY115" i="41" s="1"/>
  <c r="BG132" i="41"/>
  <c r="BC132" i="41"/>
  <c r="BG161" i="41"/>
  <c r="BC161" i="41"/>
  <c r="BG146" i="41"/>
  <c r="BC146" i="41"/>
  <c r="BG127" i="41"/>
  <c r="BC127" i="41"/>
  <c r="BG186" i="41"/>
  <c r="BC186" i="41"/>
  <c r="BG113" i="41"/>
  <c r="BC113" i="41"/>
  <c r="BG149" i="41"/>
  <c r="BC149" i="41"/>
  <c r="AW156" i="41"/>
  <c r="AY156" i="41" s="1"/>
  <c r="BH149" i="41"/>
  <c r="BB148" i="41"/>
  <c r="BB122" i="41"/>
  <c r="BH123" i="41"/>
  <c r="AW107" i="41"/>
  <c r="AY107" i="41" s="1"/>
  <c r="BC181" i="41"/>
  <c r="BG181" i="41"/>
  <c r="BC168" i="41"/>
  <c r="BG168" i="41"/>
  <c r="BG154" i="41"/>
  <c r="BC154" i="41"/>
  <c r="BG167" i="41"/>
  <c r="BC167" i="41"/>
  <c r="BW104" i="41"/>
  <c r="BO104" i="41"/>
  <c r="BG112" i="41"/>
  <c r="BC112" i="41"/>
  <c r="BC145" i="41"/>
  <c r="BG145" i="41"/>
  <c r="BO105" i="41"/>
  <c r="BW105" i="41"/>
  <c r="BG108" i="41"/>
  <c r="BC108" i="41"/>
  <c r="AC11" i="41"/>
  <c r="BG176" i="41"/>
  <c r="BC176" i="41"/>
  <c r="BG152" i="41"/>
  <c r="BC152" i="41"/>
  <c r="BC166" i="41"/>
  <c r="BG166" i="41"/>
  <c r="BG150" i="41"/>
  <c r="BC150" i="41"/>
  <c r="BG109" i="41"/>
  <c r="BC109" i="41"/>
  <c r="BG162" i="41"/>
  <c r="BC162" i="41"/>
  <c r="BH108" i="41"/>
  <c r="BB107" i="41"/>
  <c r="BG157" i="41"/>
  <c r="BC157" i="41"/>
  <c r="BH186" i="41"/>
  <c r="BB185" i="41"/>
  <c r="W192" i="41"/>
  <c r="W11" i="41"/>
  <c r="BG144" i="41"/>
  <c r="BC144" i="41"/>
  <c r="BC178" i="41"/>
  <c r="BG178" i="41"/>
  <c r="BH181" i="41"/>
  <c r="BB180" i="41"/>
  <c r="BC182" i="41"/>
  <c r="BG182" i="41"/>
  <c r="BC187" i="41"/>
  <c r="BG187" i="41"/>
  <c r="BC143" i="41"/>
  <c r="BG143" i="41"/>
  <c r="BG151" i="41"/>
  <c r="BC151" i="41"/>
  <c r="BG165" i="41"/>
  <c r="BC165" i="41"/>
  <c r="BG130" i="41"/>
  <c r="BC130" i="41"/>
  <c r="BM110" i="41"/>
  <c r="BI110" i="41"/>
  <c r="BC188" i="41"/>
  <c r="BG188" i="41"/>
  <c r="BH130" i="41"/>
  <c r="BB129" i="41"/>
  <c r="BG153" i="41"/>
  <c r="BC153" i="41"/>
  <c r="BG131" i="41"/>
  <c r="BC131" i="41"/>
  <c r="AW175" i="41"/>
  <c r="AY175" i="41" s="1"/>
  <c r="AY189" i="41" s="1"/>
  <c r="BG111" i="41"/>
  <c r="BC111" i="41"/>
  <c r="BC177" i="41"/>
  <c r="BG177" i="41"/>
  <c r="BH141" i="41"/>
  <c r="BB140" i="41"/>
  <c r="AW164" i="41"/>
  <c r="BG118" i="41"/>
  <c r="BC118" i="41"/>
  <c r="BC117" i="41"/>
  <c r="BG117" i="41"/>
  <c r="BH116" i="41"/>
  <c r="BB115" i="41"/>
  <c r="BC142" i="41"/>
  <c r="BG142" i="41"/>
  <c r="BC169" i="41"/>
  <c r="BG169" i="41"/>
  <c r="BC123" i="41"/>
  <c r="BN103" i="41"/>
  <c r="BH102" i="41"/>
  <c r="BW120" i="41"/>
  <c r="BO120" i="41"/>
  <c r="BG141" i="41"/>
  <c r="BC141" i="41"/>
  <c r="BH176" i="41"/>
  <c r="BB175" i="41"/>
  <c r="AI193" i="41"/>
  <c r="AI12" i="41"/>
  <c r="BG119" i="41"/>
  <c r="BC119" i="41"/>
  <c r="AO156" i="41"/>
  <c r="BC134" i="41"/>
  <c r="BG134" i="41"/>
  <c r="BG183" i="41"/>
  <c r="BC183" i="41"/>
  <c r="BC126" i="41"/>
  <c r="BG126" i="41"/>
  <c r="BG125" i="41"/>
  <c r="BC125" i="41"/>
  <c r="BM103" i="41"/>
  <c r="BI103" i="41"/>
  <c r="BI102" i="41" s="1"/>
  <c r="BK102" i="41" s="1"/>
  <c r="BM123" i="41"/>
  <c r="AI194" i="41"/>
  <c r="AI13" i="41"/>
  <c r="BH157" i="41"/>
  <c r="BB156" i="41"/>
  <c r="AO193" i="41"/>
  <c r="AO12" i="41"/>
  <c r="BC160" i="41"/>
  <c r="BG160" i="41"/>
  <c r="BG116" i="41"/>
  <c r="BC116" i="41"/>
  <c r="BC115" i="41" s="1"/>
  <c r="BE115" i="41" s="1"/>
  <c r="BH165" i="41"/>
  <c r="BB164" i="41"/>
  <c r="BG124" i="41"/>
  <c r="BC124" i="41"/>
  <c r="DU75" i="37"/>
  <c r="DU76" i="37"/>
  <c r="DU77" i="37"/>
  <c r="DU78" i="37"/>
  <c r="DU79" i="37"/>
  <c r="DU80" i="37"/>
  <c r="DU81" i="37"/>
  <c r="DU82" i="37"/>
  <c r="DU83" i="37"/>
  <c r="DU74" i="37"/>
  <c r="DO75" i="37"/>
  <c r="DO76" i="37"/>
  <c r="DO77" i="37"/>
  <c r="DO78" i="37"/>
  <c r="DO79" i="37"/>
  <c r="DO80" i="37"/>
  <c r="DO81" i="37"/>
  <c r="DO82" i="37"/>
  <c r="DO83" i="37"/>
  <c r="DO74" i="37"/>
  <c r="DI75" i="37"/>
  <c r="DI76" i="37"/>
  <c r="DI77" i="37"/>
  <c r="DI78" i="37"/>
  <c r="DI79" i="37"/>
  <c r="DI80" i="37"/>
  <c r="DI81" i="37"/>
  <c r="DI82" i="37"/>
  <c r="DI83" i="37"/>
  <c r="DI74" i="37"/>
  <c r="DC75" i="37"/>
  <c r="DC76" i="37"/>
  <c r="DC77" i="37"/>
  <c r="DC78" i="37"/>
  <c r="DC79" i="37"/>
  <c r="DC80" i="37"/>
  <c r="DC81" i="37"/>
  <c r="DC82" i="37"/>
  <c r="DC83" i="37"/>
  <c r="DC74" i="37"/>
  <c r="DS73" i="37"/>
  <c r="DM73" i="37"/>
  <c r="DG73" i="37"/>
  <c r="DA73" i="37"/>
  <c r="DU63" i="37"/>
  <c r="DU64" i="37"/>
  <c r="DU65" i="37"/>
  <c r="DU66" i="37"/>
  <c r="DU67" i="37"/>
  <c r="DU68" i="37"/>
  <c r="DU69" i="37"/>
  <c r="DU70" i="37"/>
  <c r="DU71" i="37"/>
  <c r="DU62" i="37"/>
  <c r="DO63" i="37"/>
  <c r="DO64" i="37"/>
  <c r="DO65" i="37"/>
  <c r="DO66" i="37"/>
  <c r="DO67" i="37"/>
  <c r="DO68" i="37"/>
  <c r="DO69" i="37"/>
  <c r="DO70" i="37"/>
  <c r="DO71" i="37"/>
  <c r="DO62" i="37"/>
  <c r="DI63" i="37"/>
  <c r="DI64" i="37"/>
  <c r="DI65" i="37"/>
  <c r="DI66" i="37"/>
  <c r="DI67" i="37"/>
  <c r="DI68" i="37"/>
  <c r="DI69" i="37"/>
  <c r="DI70" i="37"/>
  <c r="DI71" i="37"/>
  <c r="DI62" i="37"/>
  <c r="DC63" i="37"/>
  <c r="DC64" i="37"/>
  <c r="DC65" i="37"/>
  <c r="DC66" i="37"/>
  <c r="DC67" i="37"/>
  <c r="DC68" i="37"/>
  <c r="DC69" i="37"/>
  <c r="DC70" i="37"/>
  <c r="DC71" i="37"/>
  <c r="DC62" i="37"/>
  <c r="DS61" i="37"/>
  <c r="DM61" i="37"/>
  <c r="DG61" i="37"/>
  <c r="DA61" i="37"/>
  <c r="DU51" i="37"/>
  <c r="DU52" i="37"/>
  <c r="DU53" i="37"/>
  <c r="DU54" i="37"/>
  <c r="DU55" i="37"/>
  <c r="DU56" i="37"/>
  <c r="DU57" i="37"/>
  <c r="DU58" i="37"/>
  <c r="DU59" i="37"/>
  <c r="DU50" i="37"/>
  <c r="DO51" i="37"/>
  <c r="DO52" i="37"/>
  <c r="DO53" i="37"/>
  <c r="DO54" i="37"/>
  <c r="DO55" i="37"/>
  <c r="DO56" i="37"/>
  <c r="DO57" i="37"/>
  <c r="DO58" i="37"/>
  <c r="DO59" i="37"/>
  <c r="DO50" i="37"/>
  <c r="DI51" i="37"/>
  <c r="DI52" i="37"/>
  <c r="DI53" i="37"/>
  <c r="DI54" i="37"/>
  <c r="DI55" i="37"/>
  <c r="DI56" i="37"/>
  <c r="DI57" i="37"/>
  <c r="DI58" i="37"/>
  <c r="DI59" i="37"/>
  <c r="DI50" i="37"/>
  <c r="DC51" i="37"/>
  <c r="DC52" i="37"/>
  <c r="DC53" i="37"/>
  <c r="DC54" i="37"/>
  <c r="DC55" i="37"/>
  <c r="DC56" i="37"/>
  <c r="DC57" i="37"/>
  <c r="DC58" i="37"/>
  <c r="DC59" i="37"/>
  <c r="DC50" i="37"/>
  <c r="DS49" i="37"/>
  <c r="DM49" i="37"/>
  <c r="DG49" i="37"/>
  <c r="DA49" i="37"/>
  <c r="CQ49" i="37"/>
  <c r="BC175" i="41" l="1"/>
  <c r="BE175" i="41" s="1"/>
  <c r="BM154" i="41"/>
  <c r="BI154" i="41"/>
  <c r="BM186" i="41"/>
  <c r="BI186" i="41"/>
  <c r="BI132" i="41"/>
  <c r="BM132" i="41"/>
  <c r="BI124" i="41"/>
  <c r="BM124" i="41"/>
  <c r="BM183" i="41"/>
  <c r="BI183" i="41"/>
  <c r="AI192" i="41"/>
  <c r="AI11" i="41"/>
  <c r="BH140" i="41"/>
  <c r="BN141" i="41"/>
  <c r="BW110" i="41"/>
  <c r="BO110" i="41"/>
  <c r="BC156" i="41"/>
  <c r="BE156" i="41" s="1"/>
  <c r="BM112" i="41"/>
  <c r="BI112" i="41"/>
  <c r="BI127" i="41"/>
  <c r="BM127" i="41"/>
  <c r="BM116" i="41"/>
  <c r="BI116" i="41"/>
  <c r="BM141" i="41"/>
  <c r="BI141" i="41"/>
  <c r="BM111" i="41"/>
  <c r="BI111" i="41"/>
  <c r="BI165" i="41"/>
  <c r="BI164" i="41" s="1"/>
  <c r="BK164" i="41" s="1"/>
  <c r="BM165" i="41"/>
  <c r="BM167" i="41"/>
  <c r="BI167" i="41"/>
  <c r="BN123" i="41"/>
  <c r="BH122" i="41"/>
  <c r="BI161" i="41"/>
  <c r="BM161" i="41"/>
  <c r="BI160" i="41"/>
  <c r="BM160" i="41"/>
  <c r="BM126" i="41"/>
  <c r="BI126" i="41"/>
  <c r="BI123" i="41"/>
  <c r="BM119" i="41"/>
  <c r="BI119" i="41"/>
  <c r="AY164" i="41"/>
  <c r="AY170" i="41" s="1"/>
  <c r="BI151" i="41"/>
  <c r="BM151" i="41"/>
  <c r="BH180" i="41"/>
  <c r="BN181" i="41"/>
  <c r="BW123" i="41"/>
  <c r="BO123" i="41"/>
  <c r="CC120" i="41"/>
  <c r="BY120" i="41"/>
  <c r="BI131" i="41"/>
  <c r="BM131" i="41"/>
  <c r="BI143" i="41"/>
  <c r="BM143" i="41"/>
  <c r="BM178" i="41"/>
  <c r="BI178" i="41"/>
  <c r="BH185" i="41"/>
  <c r="BN186" i="41"/>
  <c r="BM109" i="41"/>
  <c r="BI109" i="41"/>
  <c r="BI176" i="41"/>
  <c r="BM176" i="41"/>
  <c r="BI168" i="41"/>
  <c r="BM168" i="41"/>
  <c r="BN149" i="41"/>
  <c r="BH148" i="41"/>
  <c r="BW103" i="41"/>
  <c r="BO103" i="41"/>
  <c r="BO102" i="41" s="1"/>
  <c r="BQ102" i="41" s="1"/>
  <c r="BM134" i="41"/>
  <c r="BI134" i="41"/>
  <c r="BX103" i="41"/>
  <c r="BN102" i="41"/>
  <c r="BH115" i="41"/>
  <c r="BN116" i="41"/>
  <c r="BM177" i="41"/>
  <c r="BI177" i="41"/>
  <c r="BM153" i="41"/>
  <c r="BI153" i="41"/>
  <c r="BC129" i="41"/>
  <c r="BE129" i="41" s="1"/>
  <c r="BM187" i="41"/>
  <c r="BI187" i="41"/>
  <c r="AO170" i="41"/>
  <c r="BI157" i="41"/>
  <c r="BM157" i="41"/>
  <c r="BM150" i="41"/>
  <c r="BI150" i="41"/>
  <c r="BC107" i="41"/>
  <c r="BE107" i="41" s="1"/>
  <c r="BM181" i="41"/>
  <c r="BI181" i="41"/>
  <c r="BC148" i="41"/>
  <c r="BM133" i="41"/>
  <c r="BI133" i="41"/>
  <c r="BN130" i="41"/>
  <c r="BH129" i="41"/>
  <c r="BI113" i="41"/>
  <c r="BM113" i="41"/>
  <c r="BN165" i="41"/>
  <c r="BH164" i="41"/>
  <c r="BN157" i="41"/>
  <c r="BH156" i="41"/>
  <c r="BN176" i="41"/>
  <c r="BH175" i="41"/>
  <c r="BC122" i="41"/>
  <c r="BE122" i="41" s="1"/>
  <c r="BM117" i="41"/>
  <c r="BI117" i="41"/>
  <c r="BM130" i="41"/>
  <c r="BI130" i="41"/>
  <c r="BM166" i="41"/>
  <c r="BI166" i="41"/>
  <c r="BM108" i="41"/>
  <c r="BI108" i="41"/>
  <c r="BI107" i="41" s="1"/>
  <c r="BK107" i="41" s="1"/>
  <c r="CC104" i="41"/>
  <c r="BY104" i="41"/>
  <c r="BC180" i="41"/>
  <c r="BE180" i="41" s="1"/>
  <c r="BM149" i="41"/>
  <c r="BI149" i="41"/>
  <c r="BM146" i="41"/>
  <c r="BI146" i="41"/>
  <c r="BM125" i="41"/>
  <c r="BI125" i="41"/>
  <c r="BC140" i="41"/>
  <c r="BM169" i="41"/>
  <c r="BI169" i="41"/>
  <c r="BC164" i="41"/>
  <c r="BE164" i="41" s="1"/>
  <c r="BM182" i="41"/>
  <c r="BI182" i="41"/>
  <c r="BM144" i="41"/>
  <c r="BI144" i="41"/>
  <c r="BH107" i="41"/>
  <c r="BN108" i="41"/>
  <c r="CC105" i="41"/>
  <c r="BY105" i="41"/>
  <c r="AY135" i="41"/>
  <c r="BM158" i="41"/>
  <c r="BI158" i="41"/>
  <c r="BM142" i="41"/>
  <c r="BI142" i="41"/>
  <c r="BM118" i="41"/>
  <c r="BI118" i="41"/>
  <c r="AY195" i="41"/>
  <c r="AY14" i="41"/>
  <c r="BI188" i="41"/>
  <c r="BM188" i="41"/>
  <c r="W200" i="41"/>
  <c r="W19" i="41"/>
  <c r="BI162" i="41"/>
  <c r="BM162" i="41"/>
  <c r="BM152" i="41"/>
  <c r="BI152" i="41"/>
  <c r="BM145" i="41"/>
  <c r="BI145" i="41"/>
  <c r="BC185" i="41"/>
  <c r="BE185" i="41" s="1"/>
  <c r="BM159" i="41"/>
  <c r="BI159" i="41"/>
  <c r="DC49" i="37"/>
  <c r="DU49" i="37"/>
  <c r="DC61" i="37"/>
  <c r="DI73" i="37"/>
  <c r="DO73" i="37"/>
  <c r="DU73" i="37"/>
  <c r="DC73" i="37"/>
  <c r="DI61" i="37"/>
  <c r="DU61" i="37"/>
  <c r="DO61" i="37"/>
  <c r="DO49" i="37"/>
  <c r="DI49" i="37"/>
  <c r="CS75" i="37"/>
  <c r="CS76" i="37"/>
  <c r="CS77" i="37"/>
  <c r="CS78" i="37"/>
  <c r="CS79" i="37"/>
  <c r="CS80" i="37"/>
  <c r="CS81" i="37"/>
  <c r="CS82" i="37"/>
  <c r="CS83" i="37"/>
  <c r="CS74" i="37"/>
  <c r="CM75" i="37"/>
  <c r="CM76" i="37"/>
  <c r="CM77" i="37"/>
  <c r="CM78" i="37"/>
  <c r="CM79" i="37"/>
  <c r="CM80" i="37"/>
  <c r="CM81" i="37"/>
  <c r="CM82" i="37"/>
  <c r="CM83" i="37"/>
  <c r="CM74" i="37"/>
  <c r="CG75" i="37"/>
  <c r="CG76" i="37"/>
  <c r="CG77" i="37"/>
  <c r="CG78" i="37"/>
  <c r="CG79" i="37"/>
  <c r="CG80" i="37"/>
  <c r="CG81" i="37"/>
  <c r="CG82" i="37"/>
  <c r="CG83" i="37"/>
  <c r="CG74" i="37"/>
  <c r="CA75" i="37"/>
  <c r="CA76" i="37"/>
  <c r="CA77" i="37"/>
  <c r="CA78" i="37"/>
  <c r="CA79" i="37"/>
  <c r="CA80" i="37"/>
  <c r="CA81" i="37"/>
  <c r="CA82" i="37"/>
  <c r="CA83" i="37"/>
  <c r="CA74" i="37"/>
  <c r="CQ73" i="37"/>
  <c r="CK73" i="37"/>
  <c r="CE73" i="37"/>
  <c r="BY73" i="37"/>
  <c r="CS63" i="37"/>
  <c r="CS64" i="37"/>
  <c r="CS65" i="37"/>
  <c r="CS66" i="37"/>
  <c r="CS67" i="37"/>
  <c r="CS68" i="37"/>
  <c r="CS69" i="37"/>
  <c r="CS70" i="37"/>
  <c r="CS71" i="37"/>
  <c r="CS62" i="37"/>
  <c r="CM63" i="37"/>
  <c r="CM64" i="37"/>
  <c r="CM65" i="37"/>
  <c r="CM66" i="37"/>
  <c r="CM67" i="37"/>
  <c r="CM68" i="37"/>
  <c r="CM69" i="37"/>
  <c r="CM70" i="37"/>
  <c r="CM71" i="37"/>
  <c r="CM62" i="37"/>
  <c r="CG63" i="37"/>
  <c r="CG64" i="37"/>
  <c r="CG65" i="37"/>
  <c r="CG66" i="37"/>
  <c r="CG67" i="37"/>
  <c r="CG68" i="37"/>
  <c r="CG69" i="37"/>
  <c r="CG70" i="37"/>
  <c r="CG71" i="37"/>
  <c r="CG62" i="37"/>
  <c r="CA63" i="37"/>
  <c r="CA64" i="37"/>
  <c r="CA65" i="37"/>
  <c r="CA66" i="37"/>
  <c r="CA67" i="37"/>
  <c r="CA68" i="37"/>
  <c r="CA69" i="37"/>
  <c r="CA70" i="37"/>
  <c r="CA71" i="37"/>
  <c r="CA62" i="37"/>
  <c r="CQ61" i="37"/>
  <c r="CK61" i="37"/>
  <c r="CE61" i="37"/>
  <c r="BY61" i="37"/>
  <c r="CS51" i="37"/>
  <c r="CS52" i="37"/>
  <c r="CS53" i="37"/>
  <c r="CS54" i="37"/>
  <c r="CS55" i="37"/>
  <c r="CS56" i="37"/>
  <c r="CS57" i="37"/>
  <c r="CS58" i="37"/>
  <c r="CS59" i="37"/>
  <c r="CS50" i="37"/>
  <c r="CM51" i="37"/>
  <c r="CM52" i="37"/>
  <c r="CM53" i="37"/>
  <c r="CM54" i="37"/>
  <c r="CM55" i="37"/>
  <c r="CM56" i="37"/>
  <c r="CM57" i="37"/>
  <c r="CM58" i="37"/>
  <c r="CM59" i="37"/>
  <c r="CM50" i="37"/>
  <c r="CG51" i="37"/>
  <c r="CG52" i="37"/>
  <c r="CG53" i="37"/>
  <c r="CG54" i="37"/>
  <c r="CG55" i="37"/>
  <c r="CG56" i="37"/>
  <c r="CG57" i="37"/>
  <c r="CG58" i="37"/>
  <c r="CG59" i="37"/>
  <c r="CG50" i="37"/>
  <c r="CK49" i="37"/>
  <c r="CE49" i="37"/>
  <c r="CA51" i="37"/>
  <c r="CA52" i="37"/>
  <c r="CA53" i="37"/>
  <c r="CA54" i="37"/>
  <c r="CA55" i="37"/>
  <c r="CA56" i="37"/>
  <c r="CA57" i="37"/>
  <c r="CA58" i="37"/>
  <c r="CA59" i="37"/>
  <c r="CA50" i="37"/>
  <c r="BY49" i="37"/>
  <c r="BQ75" i="37"/>
  <c r="BQ76" i="37"/>
  <c r="BQ77" i="37"/>
  <c r="BQ78" i="37"/>
  <c r="BQ79" i="37"/>
  <c r="BQ80" i="37"/>
  <c r="BQ81" i="37"/>
  <c r="BQ82" i="37"/>
  <c r="BQ83" i="37"/>
  <c r="BQ74" i="37"/>
  <c r="BK75" i="37"/>
  <c r="BK76" i="37"/>
  <c r="BK77" i="37"/>
  <c r="BK78" i="37"/>
  <c r="BK79" i="37"/>
  <c r="BK80" i="37"/>
  <c r="BK81" i="37"/>
  <c r="BK82" i="37"/>
  <c r="BK83" i="37"/>
  <c r="BK74" i="37"/>
  <c r="BE75" i="37"/>
  <c r="BE76" i="37"/>
  <c r="BE77" i="37"/>
  <c r="BE78" i="37"/>
  <c r="BE79" i="37"/>
  <c r="BE80" i="37"/>
  <c r="BE81" i="37"/>
  <c r="BE82" i="37"/>
  <c r="BE83" i="37"/>
  <c r="BE74" i="37"/>
  <c r="AY75" i="37"/>
  <c r="AY76" i="37"/>
  <c r="AY77" i="37"/>
  <c r="AY78" i="37"/>
  <c r="AY79" i="37"/>
  <c r="AY80" i="37"/>
  <c r="AY81" i="37"/>
  <c r="AY82" i="37"/>
  <c r="AY83" i="37"/>
  <c r="AY74" i="37"/>
  <c r="BO73" i="37"/>
  <c r="BI73" i="37"/>
  <c r="BC73" i="37"/>
  <c r="AW73" i="37"/>
  <c r="BQ63" i="37"/>
  <c r="BQ64" i="37"/>
  <c r="BQ65" i="37"/>
  <c r="BQ66" i="37"/>
  <c r="BQ67" i="37"/>
  <c r="BQ68" i="37"/>
  <c r="BQ69" i="37"/>
  <c r="BQ70" i="37"/>
  <c r="BQ71" i="37"/>
  <c r="BQ62" i="37"/>
  <c r="BK63" i="37"/>
  <c r="BK64" i="37"/>
  <c r="BK65" i="37"/>
  <c r="BK66" i="37"/>
  <c r="BK67" i="37"/>
  <c r="BK68" i="37"/>
  <c r="BK69" i="37"/>
  <c r="BK70" i="37"/>
  <c r="BK71" i="37"/>
  <c r="BK62" i="37"/>
  <c r="BE63" i="37"/>
  <c r="BE64" i="37"/>
  <c r="BE65" i="37"/>
  <c r="BE66" i="37"/>
  <c r="BE67" i="37"/>
  <c r="BE68" i="37"/>
  <c r="BE69" i="37"/>
  <c r="BE70" i="37"/>
  <c r="BE71" i="37"/>
  <c r="BE62" i="37"/>
  <c r="AY63" i="37"/>
  <c r="AY64" i="37"/>
  <c r="AY65" i="37"/>
  <c r="AY66" i="37"/>
  <c r="AY67" i="37"/>
  <c r="AY68" i="37"/>
  <c r="AY69" i="37"/>
  <c r="AY70" i="37"/>
  <c r="AY71" i="37"/>
  <c r="AY62" i="37"/>
  <c r="AO63" i="37"/>
  <c r="AO64" i="37"/>
  <c r="AO65" i="37"/>
  <c r="AO66" i="37"/>
  <c r="AO67" i="37"/>
  <c r="AO68" i="37"/>
  <c r="AO69" i="37"/>
  <c r="AO70" i="37"/>
  <c r="AO71" i="37"/>
  <c r="BO61" i="37"/>
  <c r="BI61" i="37"/>
  <c r="BC61" i="37"/>
  <c r="AW61" i="37"/>
  <c r="BQ51" i="37"/>
  <c r="BQ52" i="37"/>
  <c r="BQ53" i="37"/>
  <c r="BQ54" i="37"/>
  <c r="BQ55" i="37"/>
  <c r="BQ56" i="37"/>
  <c r="BQ57" i="37"/>
  <c r="BQ58" i="37"/>
  <c r="BQ59" i="37"/>
  <c r="BQ50" i="37"/>
  <c r="BK51" i="37"/>
  <c r="BK52" i="37"/>
  <c r="BK53" i="37"/>
  <c r="BK54" i="37"/>
  <c r="BK55" i="37"/>
  <c r="BK56" i="37"/>
  <c r="BK57" i="37"/>
  <c r="BK58" i="37"/>
  <c r="BK59" i="37"/>
  <c r="BK50" i="37"/>
  <c r="BE51" i="37"/>
  <c r="BE52" i="37"/>
  <c r="BE53" i="37"/>
  <c r="BE54" i="37"/>
  <c r="BE55" i="37"/>
  <c r="BE56" i="37"/>
  <c r="BE57" i="37"/>
  <c r="BE58" i="37"/>
  <c r="BE59" i="37"/>
  <c r="BE50" i="37"/>
  <c r="BO49" i="37"/>
  <c r="BI49" i="37"/>
  <c r="BC49" i="37"/>
  <c r="AW49" i="37"/>
  <c r="AY51" i="37"/>
  <c r="AY52" i="37"/>
  <c r="AY53" i="37"/>
  <c r="AY54" i="37"/>
  <c r="AY55" i="37"/>
  <c r="AY56" i="37"/>
  <c r="AY57" i="37"/>
  <c r="AY58" i="37"/>
  <c r="AY59" i="37"/>
  <c r="AY50" i="37"/>
  <c r="N122" i="37"/>
  <c r="AO62" i="37"/>
  <c r="AO51" i="37"/>
  <c r="AO52" i="37"/>
  <c r="AO53" i="37"/>
  <c r="AO54" i="37"/>
  <c r="AO55" i="37"/>
  <c r="AO56" i="37"/>
  <c r="AO57" i="37"/>
  <c r="AO58" i="37"/>
  <c r="AO59" i="37"/>
  <c r="AO50" i="37"/>
  <c r="U49" i="37"/>
  <c r="AO42" i="37"/>
  <c r="AC42" i="37"/>
  <c r="C25" i="37"/>
  <c r="W25" i="37"/>
  <c r="AC25" i="37"/>
  <c r="AI25" i="37"/>
  <c r="AO25" i="37"/>
  <c r="AY25" i="37"/>
  <c r="BE25" i="37"/>
  <c r="BK25" i="37"/>
  <c r="BQ25" i="37"/>
  <c r="CA25" i="37"/>
  <c r="CG25" i="37"/>
  <c r="CM25" i="37"/>
  <c r="CS25" i="37"/>
  <c r="DC25" i="37"/>
  <c r="DI25" i="37"/>
  <c r="DO25" i="37"/>
  <c r="DU25" i="37"/>
  <c r="C26" i="37"/>
  <c r="W26" i="37"/>
  <c r="AC26" i="37"/>
  <c r="AI26" i="37"/>
  <c r="AO26" i="37"/>
  <c r="AY26" i="37"/>
  <c r="BE26" i="37"/>
  <c r="BK26" i="37"/>
  <c r="BQ26" i="37"/>
  <c r="CA26" i="37"/>
  <c r="CG26" i="37"/>
  <c r="CM26" i="37"/>
  <c r="CS26" i="37"/>
  <c r="DC26" i="37"/>
  <c r="DI26" i="37"/>
  <c r="DO26" i="37"/>
  <c r="DU26" i="37"/>
  <c r="C27" i="37"/>
  <c r="W27" i="37"/>
  <c r="AC27" i="37"/>
  <c r="AI27" i="37"/>
  <c r="AO27" i="37"/>
  <c r="AY27" i="37"/>
  <c r="BE27" i="37"/>
  <c r="BK27" i="37"/>
  <c r="BQ27" i="37"/>
  <c r="CA27" i="37"/>
  <c r="CG27" i="37"/>
  <c r="CM27" i="37"/>
  <c r="CS27" i="37"/>
  <c r="DC27" i="37"/>
  <c r="DI27" i="37"/>
  <c r="DO27" i="37"/>
  <c r="DU27" i="37"/>
  <c r="C28" i="37"/>
  <c r="W28" i="37"/>
  <c r="AC28" i="37"/>
  <c r="AI28" i="37"/>
  <c r="AO28" i="37"/>
  <c r="AY28" i="37"/>
  <c r="BE28" i="37"/>
  <c r="BK28" i="37"/>
  <c r="BQ28" i="37"/>
  <c r="CA28" i="37"/>
  <c r="CG28" i="37"/>
  <c r="CM28" i="37"/>
  <c r="CS28" i="37"/>
  <c r="DC28" i="37"/>
  <c r="DI28" i="37"/>
  <c r="DO28" i="37"/>
  <c r="DU28" i="37"/>
  <c r="C30" i="37"/>
  <c r="W30" i="37"/>
  <c r="AC30" i="37"/>
  <c r="AI30" i="37"/>
  <c r="AO30" i="37"/>
  <c r="AY30" i="37"/>
  <c r="BE30" i="37"/>
  <c r="BK30" i="37"/>
  <c r="BQ30" i="37"/>
  <c r="CA30" i="37"/>
  <c r="CG30" i="37"/>
  <c r="CM30" i="37"/>
  <c r="CS30" i="37"/>
  <c r="DC30" i="37"/>
  <c r="DI30" i="37"/>
  <c r="DO30" i="37"/>
  <c r="DU30" i="37"/>
  <c r="C31" i="37"/>
  <c r="W31" i="37"/>
  <c r="AC31" i="37"/>
  <c r="AI31" i="37"/>
  <c r="AO31" i="37"/>
  <c r="AY31" i="37"/>
  <c r="BE31" i="37"/>
  <c r="BK31" i="37"/>
  <c r="BQ31" i="37"/>
  <c r="CA31" i="37"/>
  <c r="CG31" i="37"/>
  <c r="CM31" i="37"/>
  <c r="CS31" i="37"/>
  <c r="DC31" i="37"/>
  <c r="DI31" i="37"/>
  <c r="DO31" i="37"/>
  <c r="DU31" i="37"/>
  <c r="C32" i="37"/>
  <c r="W32" i="37"/>
  <c r="AC32" i="37"/>
  <c r="AI32" i="37"/>
  <c r="AO32" i="37"/>
  <c r="AY32" i="37"/>
  <c r="BE32" i="37"/>
  <c r="BK32" i="37"/>
  <c r="BQ32" i="37"/>
  <c r="CA32" i="37"/>
  <c r="CG32" i="37"/>
  <c r="CM32" i="37"/>
  <c r="CS32" i="37"/>
  <c r="DC32" i="37"/>
  <c r="DI32" i="37"/>
  <c r="DO32" i="37"/>
  <c r="DU32" i="37"/>
  <c r="W33" i="37"/>
  <c r="AC33" i="37"/>
  <c r="AI33" i="37"/>
  <c r="AO33" i="37"/>
  <c r="AY33" i="37"/>
  <c r="BE33" i="37"/>
  <c r="BK33" i="37"/>
  <c r="BQ33" i="37"/>
  <c r="CA33" i="37"/>
  <c r="CG33" i="37"/>
  <c r="CM33" i="37"/>
  <c r="CS33" i="37"/>
  <c r="DC33" i="37"/>
  <c r="DI33" i="37"/>
  <c r="DO33" i="37"/>
  <c r="DU33" i="37"/>
  <c r="C39" i="37"/>
  <c r="W39" i="37"/>
  <c r="AC39" i="37"/>
  <c r="AI39" i="37"/>
  <c r="AO39" i="37"/>
  <c r="AY39" i="37"/>
  <c r="BE39" i="37"/>
  <c r="BK39" i="37"/>
  <c r="BQ39" i="37"/>
  <c r="CA39" i="37"/>
  <c r="CG39" i="37"/>
  <c r="CM39" i="37"/>
  <c r="CS39" i="37"/>
  <c r="DC39" i="37"/>
  <c r="DI39" i="37"/>
  <c r="DO39" i="37"/>
  <c r="DU39" i="37"/>
  <c r="C40" i="37"/>
  <c r="W40" i="37"/>
  <c r="AC40" i="37"/>
  <c r="AI40" i="37"/>
  <c r="AO40" i="37"/>
  <c r="AY40" i="37"/>
  <c r="BE40" i="37"/>
  <c r="BK40" i="37"/>
  <c r="BQ40" i="37"/>
  <c r="CA40" i="37"/>
  <c r="CG40" i="37"/>
  <c r="CM40" i="37"/>
  <c r="CS40" i="37"/>
  <c r="DC40" i="37"/>
  <c r="DI40" i="37"/>
  <c r="DO40" i="37"/>
  <c r="DU40" i="37"/>
  <c r="C41" i="37"/>
  <c r="W41" i="37"/>
  <c r="AC41" i="37"/>
  <c r="AI41" i="37"/>
  <c r="AO41" i="37"/>
  <c r="AY41" i="37"/>
  <c r="BE41" i="37"/>
  <c r="BK41" i="37"/>
  <c r="BQ41" i="37"/>
  <c r="CA41" i="37"/>
  <c r="CG41" i="37"/>
  <c r="CM41" i="37"/>
  <c r="CS41" i="37"/>
  <c r="DC41" i="37"/>
  <c r="DI41" i="37"/>
  <c r="DO41" i="37"/>
  <c r="DU41" i="37"/>
  <c r="C42" i="37"/>
  <c r="W42" i="37"/>
  <c r="AI42" i="37"/>
  <c r="AY42" i="37"/>
  <c r="BE42" i="37"/>
  <c r="BK42" i="37"/>
  <c r="BQ42" i="37"/>
  <c r="CA42" i="37"/>
  <c r="CG42" i="37"/>
  <c r="CM42" i="37"/>
  <c r="CS42" i="37"/>
  <c r="DC42" i="37"/>
  <c r="DI42" i="37"/>
  <c r="DO42" i="37"/>
  <c r="DU42" i="37"/>
  <c r="C43" i="37"/>
  <c r="W43" i="37"/>
  <c r="AC43" i="37"/>
  <c r="AI43" i="37"/>
  <c r="AO43" i="37"/>
  <c r="AY43" i="37"/>
  <c r="BE43" i="37"/>
  <c r="BK43" i="37"/>
  <c r="BQ43" i="37"/>
  <c r="CA43" i="37"/>
  <c r="CG43" i="37"/>
  <c r="CM43" i="37"/>
  <c r="CS43" i="37"/>
  <c r="DC43" i="37"/>
  <c r="DI43" i="37"/>
  <c r="DO43" i="37"/>
  <c r="DU43" i="37"/>
  <c r="AA49" i="37"/>
  <c r="AG49" i="37"/>
  <c r="AM49" i="37"/>
  <c r="J50" i="37"/>
  <c r="W50" i="37"/>
  <c r="AC50" i="37"/>
  <c r="AI50" i="37"/>
  <c r="J51" i="37"/>
  <c r="W51" i="37"/>
  <c r="AC51" i="37"/>
  <c r="AI51" i="37"/>
  <c r="J52" i="37"/>
  <c r="W52" i="37"/>
  <c r="AC52" i="37"/>
  <c r="AI52" i="37"/>
  <c r="J53" i="37"/>
  <c r="W53" i="37"/>
  <c r="AC53" i="37"/>
  <c r="AI53" i="37"/>
  <c r="J54" i="37"/>
  <c r="W54" i="37"/>
  <c r="AC54" i="37"/>
  <c r="AI54" i="37"/>
  <c r="J55" i="37"/>
  <c r="W55" i="37"/>
  <c r="AC55" i="37"/>
  <c r="AI55" i="37"/>
  <c r="J56" i="37"/>
  <c r="W56" i="37"/>
  <c r="AC56" i="37"/>
  <c r="AI56" i="37"/>
  <c r="J57" i="37"/>
  <c r="W57" i="37"/>
  <c r="AC57" i="37"/>
  <c r="AI57" i="37"/>
  <c r="J58" i="37"/>
  <c r="W58" i="37"/>
  <c r="AC58" i="37"/>
  <c r="AI58" i="37"/>
  <c r="J59" i="37"/>
  <c r="W59" i="37"/>
  <c r="AC59" i="37"/>
  <c r="AI59" i="37"/>
  <c r="U61" i="37"/>
  <c r="AA61" i="37"/>
  <c r="AG61" i="37"/>
  <c r="AM61" i="37"/>
  <c r="J62" i="37"/>
  <c r="W62" i="37"/>
  <c r="AC62" i="37"/>
  <c r="AI62" i="37"/>
  <c r="J63" i="37"/>
  <c r="W63" i="37"/>
  <c r="AC63" i="37"/>
  <c r="AI63" i="37"/>
  <c r="J64" i="37"/>
  <c r="W64" i="37"/>
  <c r="AC64" i="37"/>
  <c r="AI64" i="37"/>
  <c r="J65" i="37"/>
  <c r="W65" i="37"/>
  <c r="AC65" i="37"/>
  <c r="AI65" i="37"/>
  <c r="J66" i="37"/>
  <c r="W66" i="37"/>
  <c r="AC66" i="37"/>
  <c r="AI66" i="37"/>
  <c r="J67" i="37"/>
  <c r="W67" i="37"/>
  <c r="AC67" i="37"/>
  <c r="AI67" i="37"/>
  <c r="J68" i="37"/>
  <c r="W68" i="37"/>
  <c r="AC68" i="37"/>
  <c r="AI68" i="37"/>
  <c r="J69" i="37"/>
  <c r="W69" i="37"/>
  <c r="AC69" i="37"/>
  <c r="AI69" i="37"/>
  <c r="J70" i="37"/>
  <c r="W70" i="37"/>
  <c r="AC70" i="37"/>
  <c r="AI70" i="37"/>
  <c r="J71" i="37"/>
  <c r="W71" i="37"/>
  <c r="AC71" i="37"/>
  <c r="AI71" i="37"/>
  <c r="U73" i="37"/>
  <c r="AA73" i="37"/>
  <c r="AG73" i="37"/>
  <c r="AM73" i="37"/>
  <c r="J74" i="37"/>
  <c r="W74" i="37"/>
  <c r="AC74" i="37"/>
  <c r="AI74" i="37"/>
  <c r="AO74" i="37"/>
  <c r="J75" i="37"/>
  <c r="W75" i="37"/>
  <c r="AC75" i="37"/>
  <c r="AI75" i="37"/>
  <c r="AO75" i="37"/>
  <c r="J76" i="37"/>
  <c r="W76" i="37"/>
  <c r="AC76" i="37"/>
  <c r="AI76" i="37"/>
  <c r="AO76" i="37"/>
  <c r="J77" i="37"/>
  <c r="W77" i="37"/>
  <c r="AC77" i="37"/>
  <c r="AI77" i="37"/>
  <c r="AO77" i="37"/>
  <c r="J78" i="37"/>
  <c r="W78" i="37"/>
  <c r="AC78" i="37"/>
  <c r="AI78" i="37"/>
  <c r="AO78" i="37"/>
  <c r="J79" i="37"/>
  <c r="W79" i="37"/>
  <c r="AC79" i="37"/>
  <c r="AI79" i="37"/>
  <c r="AO79" i="37"/>
  <c r="J80" i="37"/>
  <c r="W80" i="37"/>
  <c r="AC80" i="37"/>
  <c r="AI80" i="37"/>
  <c r="AO80" i="37"/>
  <c r="J81" i="37"/>
  <c r="W81" i="37"/>
  <c r="AC81" i="37"/>
  <c r="AI81" i="37"/>
  <c r="AO81" i="37"/>
  <c r="J82" i="37"/>
  <c r="W82" i="37"/>
  <c r="AC82" i="37"/>
  <c r="AI82" i="37"/>
  <c r="AO82" i="37"/>
  <c r="J83" i="37"/>
  <c r="W83" i="37"/>
  <c r="AC83" i="37"/>
  <c r="AI83" i="37"/>
  <c r="AO83" i="37"/>
  <c r="C89" i="37"/>
  <c r="W89" i="37"/>
  <c r="AC89" i="37"/>
  <c r="AI89" i="37"/>
  <c r="AO89" i="37"/>
  <c r="AY89" i="37"/>
  <c r="BE89" i="37"/>
  <c r="BK89" i="37"/>
  <c r="BQ89" i="37"/>
  <c r="CA89" i="37"/>
  <c r="CG89" i="37"/>
  <c r="CM89" i="37"/>
  <c r="CS89" i="37"/>
  <c r="DC89" i="37"/>
  <c r="DI89" i="37"/>
  <c r="DO89" i="37"/>
  <c r="DU89" i="37"/>
  <c r="C90" i="37"/>
  <c r="W90" i="37"/>
  <c r="AC90" i="37"/>
  <c r="AI90" i="37"/>
  <c r="AO90" i="37"/>
  <c r="AY90" i="37"/>
  <c r="BE90" i="37"/>
  <c r="BK90" i="37"/>
  <c r="BQ90" i="37"/>
  <c r="CA90" i="37"/>
  <c r="CG90" i="37"/>
  <c r="CM90" i="37"/>
  <c r="CS90" i="37"/>
  <c r="DC90" i="37"/>
  <c r="DI90" i="37"/>
  <c r="DO90" i="37"/>
  <c r="DU90" i="37"/>
  <c r="C91" i="37"/>
  <c r="W91" i="37"/>
  <c r="AC91" i="37"/>
  <c r="AI91" i="37"/>
  <c r="AO91" i="37"/>
  <c r="AY91" i="37"/>
  <c r="BE91" i="37"/>
  <c r="BK91" i="37"/>
  <c r="BQ91" i="37"/>
  <c r="CA91" i="37"/>
  <c r="CG91" i="37"/>
  <c r="CM91" i="37"/>
  <c r="CS91" i="37"/>
  <c r="DC91" i="37"/>
  <c r="DI91" i="37"/>
  <c r="DO91" i="37"/>
  <c r="DU91" i="37"/>
  <c r="C92" i="37"/>
  <c r="W92" i="37"/>
  <c r="AC92" i="37"/>
  <c r="AI92" i="37"/>
  <c r="AO92" i="37"/>
  <c r="AY92" i="37"/>
  <c r="BE92" i="37"/>
  <c r="BK92" i="37"/>
  <c r="BQ92" i="37"/>
  <c r="CA92" i="37"/>
  <c r="CG92" i="37"/>
  <c r="CM92" i="37"/>
  <c r="CS92" i="37"/>
  <c r="DC92" i="37"/>
  <c r="DI92" i="37"/>
  <c r="DO92" i="37"/>
  <c r="DU92" i="37"/>
  <c r="Y97" i="37"/>
  <c r="AC97" i="37"/>
  <c r="AE97" i="37"/>
  <c r="AI97" i="37"/>
  <c r="AK97" i="37"/>
  <c r="AO97" i="37"/>
  <c r="AU97" i="37"/>
  <c r="AY97" i="37"/>
  <c r="BA97" i="37"/>
  <c r="BE97" i="37"/>
  <c r="BG97" i="37"/>
  <c r="BK97" i="37"/>
  <c r="BM97" i="37"/>
  <c r="BQ97" i="37"/>
  <c r="BW97" i="37"/>
  <c r="CA97" i="37"/>
  <c r="CC97" i="37"/>
  <c r="CG97" i="37"/>
  <c r="CI97" i="37"/>
  <c r="CM97" i="37"/>
  <c r="CO97" i="37"/>
  <c r="CS97" i="37"/>
  <c r="CY97" i="37"/>
  <c r="DC97" i="37"/>
  <c r="DE97" i="37"/>
  <c r="DI97" i="37"/>
  <c r="DK97" i="37"/>
  <c r="DO97" i="37"/>
  <c r="DQ97" i="37"/>
  <c r="DU97" i="37"/>
  <c r="Y99" i="37"/>
  <c r="AC99" i="37"/>
  <c r="AE99" i="37"/>
  <c r="AI99" i="37"/>
  <c r="AK99" i="37"/>
  <c r="AO99" i="37"/>
  <c r="AU99" i="37"/>
  <c r="AY99" i="37"/>
  <c r="BA99" i="37"/>
  <c r="BE99" i="37"/>
  <c r="BG99" i="37"/>
  <c r="BK99" i="37"/>
  <c r="BM99" i="37"/>
  <c r="BQ99" i="37"/>
  <c r="BW99" i="37"/>
  <c r="CA99" i="37"/>
  <c r="CC99" i="37"/>
  <c r="CG99" i="37"/>
  <c r="CI99" i="37"/>
  <c r="CM99" i="37"/>
  <c r="CO99" i="37"/>
  <c r="CS99" i="37"/>
  <c r="CY99" i="37"/>
  <c r="DC99" i="37"/>
  <c r="DE99" i="37"/>
  <c r="DI99" i="37"/>
  <c r="DK99" i="37"/>
  <c r="DO99" i="37"/>
  <c r="DQ99" i="37"/>
  <c r="DU99" i="37"/>
  <c r="C102" i="37"/>
  <c r="N102" i="37"/>
  <c r="C103" i="37"/>
  <c r="P103" i="37"/>
  <c r="T103" i="37"/>
  <c r="C104" i="37"/>
  <c r="S104" i="37"/>
  <c r="T104" i="37"/>
  <c r="C105" i="37"/>
  <c r="P105" i="37"/>
  <c r="T105" i="37"/>
  <c r="C107" i="37"/>
  <c r="N107" i="37"/>
  <c r="C108" i="37"/>
  <c r="T108" i="37"/>
  <c r="C109" i="37"/>
  <c r="S109" i="37"/>
  <c r="T109" i="37"/>
  <c r="C110" i="37"/>
  <c r="S110" i="37"/>
  <c r="T110" i="37"/>
  <c r="C111" i="37"/>
  <c r="T111" i="37"/>
  <c r="C112" i="37"/>
  <c r="S112" i="37"/>
  <c r="T112" i="37"/>
  <c r="C113" i="37"/>
  <c r="S113" i="37"/>
  <c r="T113" i="37"/>
  <c r="C115" i="37"/>
  <c r="N115" i="37"/>
  <c r="C116" i="37"/>
  <c r="P116" i="37"/>
  <c r="T116" i="37"/>
  <c r="C117" i="37"/>
  <c r="S117" i="37"/>
  <c r="T117" i="37"/>
  <c r="C118" i="37"/>
  <c r="P118" i="37"/>
  <c r="T118" i="37"/>
  <c r="C119" i="37"/>
  <c r="C120" i="37"/>
  <c r="C122" i="37"/>
  <c r="C123" i="37"/>
  <c r="P123" i="37"/>
  <c r="C124" i="37"/>
  <c r="S124" i="37"/>
  <c r="T124" i="37"/>
  <c r="C125" i="37"/>
  <c r="P125" i="37"/>
  <c r="T125" i="37"/>
  <c r="C126" i="37"/>
  <c r="C127" i="37"/>
  <c r="C129" i="37"/>
  <c r="N129" i="37"/>
  <c r="C130" i="37"/>
  <c r="S130" i="37"/>
  <c r="T130" i="37"/>
  <c r="C131" i="37"/>
  <c r="P131" i="37"/>
  <c r="T131" i="37"/>
  <c r="C132" i="37"/>
  <c r="C133" i="37"/>
  <c r="C134" i="37"/>
  <c r="C140" i="37"/>
  <c r="N140" i="37"/>
  <c r="C141" i="37"/>
  <c r="P141" i="37"/>
  <c r="T141" i="37"/>
  <c r="C142" i="37"/>
  <c r="S142" i="37"/>
  <c r="T142" i="37"/>
  <c r="C143" i="37"/>
  <c r="P143" i="37"/>
  <c r="T143" i="37"/>
  <c r="C144" i="37"/>
  <c r="S144" i="37"/>
  <c r="T144" i="37"/>
  <c r="C145" i="37"/>
  <c r="P145" i="37"/>
  <c r="T145" i="37"/>
  <c r="C146" i="37"/>
  <c r="S146" i="37"/>
  <c r="T146" i="37"/>
  <c r="C148" i="37"/>
  <c r="N148" i="37"/>
  <c r="C149" i="37"/>
  <c r="P149" i="37"/>
  <c r="T149" i="37"/>
  <c r="C150" i="37"/>
  <c r="P150" i="37"/>
  <c r="T150" i="37"/>
  <c r="C151" i="37"/>
  <c r="P151" i="37"/>
  <c r="T151" i="37"/>
  <c r="C152" i="37"/>
  <c r="S152" i="37"/>
  <c r="T152" i="37"/>
  <c r="C153" i="37"/>
  <c r="P153" i="37"/>
  <c r="T153" i="37"/>
  <c r="C154" i="37"/>
  <c r="P154" i="37"/>
  <c r="T154" i="37"/>
  <c r="C156" i="37"/>
  <c r="N156" i="37"/>
  <c r="C157" i="37"/>
  <c r="T157" i="37"/>
  <c r="C158" i="37"/>
  <c r="S158" i="37"/>
  <c r="T158" i="37"/>
  <c r="C159" i="37"/>
  <c r="P159" i="37"/>
  <c r="T159" i="37"/>
  <c r="C160" i="37"/>
  <c r="S160" i="37"/>
  <c r="T160" i="37"/>
  <c r="C161" i="37"/>
  <c r="P161" i="37"/>
  <c r="T161" i="37"/>
  <c r="C162" i="37"/>
  <c r="S162" i="37"/>
  <c r="T162" i="37"/>
  <c r="C164" i="37"/>
  <c r="N164" i="37"/>
  <c r="C165" i="37"/>
  <c r="T165" i="37"/>
  <c r="C166" i="37"/>
  <c r="T166" i="37"/>
  <c r="C167" i="37"/>
  <c r="T167" i="37"/>
  <c r="C168" i="37"/>
  <c r="T168" i="37"/>
  <c r="C169" i="37"/>
  <c r="T169" i="37"/>
  <c r="C175" i="37"/>
  <c r="N175" i="37"/>
  <c r="C176" i="37"/>
  <c r="S176" i="37"/>
  <c r="T176" i="37"/>
  <c r="C177" i="37"/>
  <c r="S177" i="37"/>
  <c r="T177" i="37"/>
  <c r="C178" i="37"/>
  <c r="P178" i="37"/>
  <c r="T178" i="37"/>
  <c r="C180" i="37"/>
  <c r="N180" i="37"/>
  <c r="C181" i="37"/>
  <c r="P181" i="37"/>
  <c r="T181" i="37"/>
  <c r="C182" i="37"/>
  <c r="S182" i="37"/>
  <c r="T182" i="37"/>
  <c r="C183" i="37"/>
  <c r="P183" i="37"/>
  <c r="T183" i="37"/>
  <c r="C185" i="37"/>
  <c r="N185" i="37"/>
  <c r="C186" i="37"/>
  <c r="S186" i="37"/>
  <c r="T186" i="37"/>
  <c r="C187" i="37"/>
  <c r="P187" i="37"/>
  <c r="T187" i="37"/>
  <c r="C188" i="37"/>
  <c r="S188" i="37"/>
  <c r="T188" i="37"/>
  <c r="S178" i="37"/>
  <c r="S161" i="37"/>
  <c r="S143" i="37"/>
  <c r="P142" i="37"/>
  <c r="P132" i="37"/>
  <c r="S118" i="37"/>
  <c r="S105" i="37"/>
  <c r="P113" i="37"/>
  <c r="P110" i="37"/>
  <c r="S145" i="37"/>
  <c r="S131" i="37"/>
  <c r="P109" i="37"/>
  <c r="P158" i="37"/>
  <c r="P146" i="37"/>
  <c r="O140" i="37"/>
  <c r="P130" i="37"/>
  <c r="S153" i="37"/>
  <c r="O129" i="37"/>
  <c r="S123" i="37"/>
  <c r="U123" i="37" s="1"/>
  <c r="P182" i="37"/>
  <c r="P188" i="37"/>
  <c r="P176" i="37"/>
  <c r="S141" i="37"/>
  <c r="O175" i="37"/>
  <c r="S151" i="37"/>
  <c r="S125" i="37"/>
  <c r="P186" i="37"/>
  <c r="P177" i="37"/>
  <c r="S149" i="37"/>
  <c r="O115" i="37"/>
  <c r="S103" i="37"/>
  <c r="O185" i="37"/>
  <c r="P160" i="37"/>
  <c r="O102" i="37"/>
  <c r="O164" i="37"/>
  <c r="S181" i="37"/>
  <c r="O180" i="37"/>
  <c r="S187" i="37"/>
  <c r="S183" i="37"/>
  <c r="P165" i="37"/>
  <c r="S165" i="37"/>
  <c r="P168" i="37"/>
  <c r="S168" i="37"/>
  <c r="P166" i="37"/>
  <c r="S166" i="37"/>
  <c r="P157" i="37"/>
  <c r="S157" i="37"/>
  <c r="P169" i="37"/>
  <c r="S169" i="37"/>
  <c r="P167" i="37"/>
  <c r="S167" i="37"/>
  <c r="O156" i="37"/>
  <c r="S154" i="37"/>
  <c r="O148" i="37"/>
  <c r="S159" i="37"/>
  <c r="P162" i="37"/>
  <c r="P152" i="37"/>
  <c r="P144" i="37"/>
  <c r="S150" i="37"/>
  <c r="P124" i="37"/>
  <c r="P108" i="37"/>
  <c r="S108" i="37"/>
  <c r="O122" i="37"/>
  <c r="P112" i="37"/>
  <c r="O107" i="37"/>
  <c r="S116" i="37"/>
  <c r="P117" i="37"/>
  <c r="S111" i="37"/>
  <c r="P111" i="37"/>
  <c r="P104" i="37"/>
  <c r="D20" i="35"/>
  <c r="I23" i="35"/>
  <c r="E23" i="35"/>
  <c r="D19" i="35"/>
  <c r="D18" i="35"/>
  <c r="C98" i="20"/>
  <c r="C99" i="20"/>
  <c r="C38" i="20"/>
  <c r="N17" i="20"/>
  <c r="Y38" i="20"/>
  <c r="Y39" i="20"/>
  <c r="V38" i="20"/>
  <c r="S38" i="20"/>
  <c r="P38" i="20"/>
  <c r="B1" i="20"/>
  <c r="AL35" i="20"/>
  <c r="AL36" i="20"/>
  <c r="AL37" i="20"/>
  <c r="AL39" i="20"/>
  <c r="AL34" i="20"/>
  <c r="AI35" i="20"/>
  <c r="AI36" i="20"/>
  <c r="AI37" i="20"/>
  <c r="AI39" i="20"/>
  <c r="AI34" i="20"/>
  <c r="AF35" i="20"/>
  <c r="AF36" i="20"/>
  <c r="AF37" i="20"/>
  <c r="AF39" i="20"/>
  <c r="AF34" i="20"/>
  <c r="AC35" i="20"/>
  <c r="AC36" i="20"/>
  <c r="AC37" i="20"/>
  <c r="AC39" i="20"/>
  <c r="AC34" i="20"/>
  <c r="Y35" i="20"/>
  <c r="Y36" i="20"/>
  <c r="Y37" i="20"/>
  <c r="Y34" i="20"/>
  <c r="V35" i="20"/>
  <c r="V36" i="20"/>
  <c r="V37" i="20"/>
  <c r="V39" i="20"/>
  <c r="V34" i="20"/>
  <c r="S39" i="20"/>
  <c r="S37" i="20"/>
  <c r="S36" i="20"/>
  <c r="S35" i="20"/>
  <c r="S34" i="20"/>
  <c r="P39" i="20"/>
  <c r="P37" i="20"/>
  <c r="P36" i="20"/>
  <c r="P35" i="20"/>
  <c r="P34" i="20"/>
  <c r="AL99" i="20"/>
  <c r="AI99" i="20"/>
  <c r="AF99" i="20"/>
  <c r="AC99" i="20"/>
  <c r="Y99" i="20"/>
  <c r="V99" i="20"/>
  <c r="S99" i="20"/>
  <c r="P99" i="20"/>
  <c r="P98" i="20"/>
  <c r="AL98" i="20"/>
  <c r="AI98" i="20"/>
  <c r="AF98" i="20"/>
  <c r="AC98" i="20"/>
  <c r="Y98" i="20"/>
  <c r="V98" i="20"/>
  <c r="S98" i="20"/>
  <c r="C36" i="20"/>
  <c r="C37" i="20"/>
  <c r="C39" i="20"/>
  <c r="C19" i="20"/>
  <c r="C20" i="20"/>
  <c r="C21" i="20"/>
  <c r="C23" i="20"/>
  <c r="C24" i="20"/>
  <c r="C25" i="20"/>
  <c r="C27" i="20"/>
  <c r="C18" i="20"/>
  <c r="C35" i="20"/>
  <c r="C34" i="20"/>
  <c r="C95" i="20"/>
  <c r="C96" i="20"/>
  <c r="C97" i="20"/>
  <c r="C85" i="20"/>
  <c r="C86" i="20"/>
  <c r="C87" i="20"/>
  <c r="C88" i="20"/>
  <c r="C84" i="20"/>
  <c r="C71" i="20"/>
  <c r="C72" i="20"/>
  <c r="C73" i="20"/>
  <c r="C74" i="20"/>
  <c r="C75" i="20"/>
  <c r="C76" i="20"/>
  <c r="C77" i="20"/>
  <c r="C62" i="20"/>
  <c r="C63" i="20"/>
  <c r="C64" i="20"/>
  <c r="C54" i="20"/>
  <c r="C55" i="20"/>
  <c r="C53" i="20"/>
  <c r="C47" i="20"/>
  <c r="C46" i="20"/>
  <c r="AL97" i="20"/>
  <c r="AL96" i="20"/>
  <c r="AL95" i="20"/>
  <c r="AI97" i="20"/>
  <c r="AI96" i="20"/>
  <c r="AI95" i="20"/>
  <c r="AF97" i="20"/>
  <c r="AF96" i="20"/>
  <c r="AF95" i="20"/>
  <c r="AC97" i="20"/>
  <c r="AC96" i="20"/>
  <c r="AC95" i="20"/>
  <c r="Y97" i="20"/>
  <c r="Y96" i="20"/>
  <c r="Y95" i="20"/>
  <c r="V97" i="20"/>
  <c r="V96" i="20"/>
  <c r="V95" i="20"/>
  <c r="S97" i="20"/>
  <c r="S96" i="20"/>
  <c r="S95" i="20"/>
  <c r="P97" i="20"/>
  <c r="P96" i="20"/>
  <c r="P95" i="20"/>
  <c r="AL88" i="20"/>
  <c r="AL87" i="20"/>
  <c r="AL86" i="20"/>
  <c r="AL85" i="20"/>
  <c r="AL84" i="20"/>
  <c r="AI88" i="20"/>
  <c r="AI87" i="20"/>
  <c r="AI86" i="20"/>
  <c r="AI85" i="20"/>
  <c r="AI84" i="20"/>
  <c r="AF88" i="20"/>
  <c r="AF87" i="20"/>
  <c r="AF86" i="20"/>
  <c r="AF85" i="20"/>
  <c r="AF84" i="20"/>
  <c r="AC88" i="20"/>
  <c r="AC87" i="20"/>
  <c r="AC86" i="20"/>
  <c r="AC85" i="20"/>
  <c r="AC84" i="20"/>
  <c r="Y88" i="20"/>
  <c r="Y87" i="20"/>
  <c r="Y86" i="20"/>
  <c r="Y85" i="20"/>
  <c r="Y84" i="20"/>
  <c r="V88" i="20"/>
  <c r="V87" i="20"/>
  <c r="V86" i="20"/>
  <c r="V85" i="20"/>
  <c r="V84" i="20"/>
  <c r="S88" i="20"/>
  <c r="S87" i="20"/>
  <c r="S86" i="20"/>
  <c r="S85" i="20"/>
  <c r="S84" i="20"/>
  <c r="P88" i="20"/>
  <c r="P87" i="20"/>
  <c r="P86" i="20"/>
  <c r="P85" i="20"/>
  <c r="P84" i="20"/>
  <c r="P77" i="20"/>
  <c r="P76" i="20"/>
  <c r="P75" i="20"/>
  <c r="P74" i="20"/>
  <c r="P73" i="20"/>
  <c r="P72" i="20"/>
  <c r="P71" i="20"/>
  <c r="S77" i="20"/>
  <c r="S76" i="20"/>
  <c r="S75" i="20"/>
  <c r="S74" i="20"/>
  <c r="S73" i="20"/>
  <c r="S72" i="20"/>
  <c r="S71" i="20"/>
  <c r="V77" i="20"/>
  <c r="V76" i="20"/>
  <c r="V75" i="20"/>
  <c r="V74" i="20"/>
  <c r="V73" i="20"/>
  <c r="V72" i="20"/>
  <c r="V71" i="20"/>
  <c r="Y77" i="20"/>
  <c r="Y76" i="20"/>
  <c r="Y75" i="20"/>
  <c r="Y74" i="20"/>
  <c r="Y73" i="20"/>
  <c r="Y72" i="20"/>
  <c r="Y71" i="20"/>
  <c r="AC77" i="20"/>
  <c r="AC76" i="20"/>
  <c r="AC75" i="20"/>
  <c r="AC74" i="20"/>
  <c r="AC73" i="20"/>
  <c r="AC72" i="20"/>
  <c r="AC71" i="20"/>
  <c r="AF77" i="20"/>
  <c r="AF76" i="20"/>
  <c r="AF75" i="20"/>
  <c r="AF74" i="20"/>
  <c r="AF73" i="20"/>
  <c r="AF72" i="20"/>
  <c r="AF71" i="20"/>
  <c r="AI77" i="20"/>
  <c r="AI76" i="20"/>
  <c r="AI75" i="20"/>
  <c r="AI74" i="20"/>
  <c r="AI73" i="20"/>
  <c r="AI72" i="20"/>
  <c r="AI71" i="20"/>
  <c r="AL77" i="20"/>
  <c r="AL76" i="20"/>
  <c r="AL75" i="20"/>
  <c r="AL74" i="20"/>
  <c r="AL73" i="20"/>
  <c r="AL72" i="20"/>
  <c r="AL71" i="20"/>
  <c r="AL64" i="20"/>
  <c r="AL63" i="20"/>
  <c r="AL62" i="20"/>
  <c r="AI64" i="20"/>
  <c r="AI63" i="20"/>
  <c r="AI62" i="20"/>
  <c r="AF64" i="20"/>
  <c r="AF63" i="20"/>
  <c r="AF62" i="20"/>
  <c r="AC64" i="20"/>
  <c r="AC63" i="20"/>
  <c r="AC62" i="20"/>
  <c r="Y64" i="20"/>
  <c r="Y63" i="20"/>
  <c r="Y62" i="20"/>
  <c r="V64" i="20"/>
  <c r="V63" i="20"/>
  <c r="V62" i="20"/>
  <c r="S64" i="20"/>
  <c r="S63" i="20"/>
  <c r="S62" i="20"/>
  <c r="P64" i="20"/>
  <c r="P63" i="20"/>
  <c r="P62" i="20"/>
  <c r="AL55" i="20"/>
  <c r="AL54" i="20"/>
  <c r="AL53" i="20"/>
  <c r="AI55" i="20"/>
  <c r="AI54" i="20"/>
  <c r="AI53" i="20"/>
  <c r="AF55" i="20"/>
  <c r="AF54" i="20"/>
  <c r="AF53" i="20"/>
  <c r="AC55" i="20"/>
  <c r="AC54" i="20"/>
  <c r="AC53" i="20"/>
  <c r="Y55" i="20"/>
  <c r="Y54" i="20"/>
  <c r="Y53" i="20"/>
  <c r="Y57" i="20" s="1"/>
  <c r="V55" i="20"/>
  <c r="V54" i="20"/>
  <c r="V53" i="20"/>
  <c r="S55" i="20"/>
  <c r="S54" i="20"/>
  <c r="S53" i="20"/>
  <c r="P55" i="20"/>
  <c r="P54" i="20"/>
  <c r="P53" i="20"/>
  <c r="AL47" i="20"/>
  <c r="AL46" i="20"/>
  <c r="AI47" i="20"/>
  <c r="AI46" i="20"/>
  <c r="AF47" i="20"/>
  <c r="AF46" i="20"/>
  <c r="AC47" i="20"/>
  <c r="AC46" i="20"/>
  <c r="Y47" i="20"/>
  <c r="Y48" i="20" s="1"/>
  <c r="Y46" i="20"/>
  <c r="V47" i="20"/>
  <c r="V46" i="20"/>
  <c r="S46" i="20"/>
  <c r="S47" i="20"/>
  <c r="P47" i="20"/>
  <c r="P46" i="20"/>
  <c r="P18" i="20"/>
  <c r="AL94" i="20"/>
  <c r="AI94" i="20"/>
  <c r="AF94" i="20"/>
  <c r="AC94" i="20"/>
  <c r="AL83" i="20"/>
  <c r="AI83" i="20"/>
  <c r="AF83" i="20"/>
  <c r="AC83" i="20"/>
  <c r="AL70" i="20"/>
  <c r="AI70" i="20"/>
  <c r="AF70" i="20"/>
  <c r="AC70" i="20"/>
  <c r="AL61" i="20"/>
  <c r="AI61" i="20"/>
  <c r="AC61" i="20"/>
  <c r="AL52" i="20"/>
  <c r="AI52" i="20"/>
  <c r="AF52" i="20"/>
  <c r="AC52" i="20"/>
  <c r="AL45" i="20"/>
  <c r="AI45" i="20"/>
  <c r="AF45" i="20"/>
  <c r="AC45" i="20"/>
  <c r="Y45" i="20"/>
  <c r="V45" i="20"/>
  <c r="S45" i="20"/>
  <c r="P45" i="20"/>
  <c r="Y52" i="20"/>
  <c r="V52" i="20"/>
  <c r="S52" i="20"/>
  <c r="P52" i="20"/>
  <c r="Y61" i="20"/>
  <c r="V61" i="20"/>
  <c r="S61" i="20"/>
  <c r="P61" i="20"/>
  <c r="Y70" i="20"/>
  <c r="V70" i="20"/>
  <c r="S70" i="20"/>
  <c r="P70" i="20"/>
  <c r="Y83" i="20"/>
  <c r="V83" i="20"/>
  <c r="S83" i="20"/>
  <c r="P83" i="20"/>
  <c r="AC27" i="20"/>
  <c r="AF27" i="20"/>
  <c r="AI27" i="20"/>
  <c r="AL27" i="20"/>
  <c r="P27" i="20"/>
  <c r="S27" i="20"/>
  <c r="V27" i="20"/>
  <c r="Y27" i="20"/>
  <c r="AC25" i="20"/>
  <c r="AF25" i="20"/>
  <c r="AI25" i="20"/>
  <c r="AL25" i="20"/>
  <c r="P25" i="20"/>
  <c r="S25" i="20"/>
  <c r="V25" i="20"/>
  <c r="Y25" i="20"/>
  <c r="AC24" i="20"/>
  <c r="AF24" i="20"/>
  <c r="AI24" i="20"/>
  <c r="AL24" i="20"/>
  <c r="P24" i="20"/>
  <c r="S24" i="20"/>
  <c r="V24" i="20"/>
  <c r="Y24" i="20"/>
  <c r="AC23" i="20"/>
  <c r="AF23" i="20"/>
  <c r="AI23" i="20"/>
  <c r="AL23" i="20"/>
  <c r="P23" i="20"/>
  <c r="S23" i="20"/>
  <c r="V23" i="20"/>
  <c r="Y23" i="20"/>
  <c r="AC21" i="20"/>
  <c r="AF21" i="20"/>
  <c r="AI21" i="20"/>
  <c r="AL21" i="20"/>
  <c r="P21" i="20"/>
  <c r="S21" i="20"/>
  <c r="V21" i="20"/>
  <c r="Y21" i="20"/>
  <c r="AC20" i="20"/>
  <c r="AF20" i="20"/>
  <c r="AI20" i="20"/>
  <c r="AL20" i="20"/>
  <c r="P20" i="20"/>
  <c r="S20" i="20"/>
  <c r="V20" i="20"/>
  <c r="Y20" i="20"/>
  <c r="AC19" i="20"/>
  <c r="AF19" i="20"/>
  <c r="AI19" i="20"/>
  <c r="AL19" i="20"/>
  <c r="P19" i="20"/>
  <c r="S19" i="20"/>
  <c r="V19" i="20"/>
  <c r="Y19" i="20"/>
  <c r="AC18" i="20"/>
  <c r="AC29" i="20" s="1"/>
  <c r="AF18" i="20"/>
  <c r="AI18" i="20"/>
  <c r="AL18" i="20"/>
  <c r="S18" i="20"/>
  <c r="V18" i="20"/>
  <c r="Y18" i="20"/>
  <c r="AE90" i="20"/>
  <c r="AD90" i="20"/>
  <c r="AB90" i="20"/>
  <c r="AA90" i="20"/>
  <c r="AE79" i="20"/>
  <c r="AD79" i="20"/>
  <c r="AB79" i="20"/>
  <c r="AA79" i="20"/>
  <c r="AE66" i="20"/>
  <c r="AD66" i="20"/>
  <c r="AB66" i="20"/>
  <c r="AA66" i="20"/>
  <c r="AE57" i="20"/>
  <c r="AD57" i="20"/>
  <c r="AB57" i="20"/>
  <c r="AA57" i="20"/>
  <c r="AE48" i="20"/>
  <c r="AD48" i="20"/>
  <c r="AD11" i="20" s="1"/>
  <c r="AB48" i="20"/>
  <c r="AB11" i="20" s="1"/>
  <c r="AA48" i="20"/>
  <c r="AF33" i="20"/>
  <c r="AD33" i="20"/>
  <c r="AC33" i="20"/>
  <c r="AA33" i="20"/>
  <c r="AF17" i="20"/>
  <c r="AD17" i="20"/>
  <c r="AC17" i="20"/>
  <c r="AA17" i="20"/>
  <c r="AO94" i="20"/>
  <c r="Y94" i="20"/>
  <c r="V94" i="20"/>
  <c r="S94" i="20"/>
  <c r="P94" i="20"/>
  <c r="L94" i="20"/>
  <c r="AO83" i="20"/>
  <c r="L83" i="20"/>
  <c r="AO70" i="20"/>
  <c r="L70" i="20"/>
  <c r="AO61" i="20"/>
  <c r="L61" i="20"/>
  <c r="AO52" i="20"/>
  <c r="L52" i="20"/>
  <c r="AO45" i="20"/>
  <c r="L45" i="20"/>
  <c r="AO33" i="20"/>
  <c r="AL33" i="20"/>
  <c r="AJ33" i="20"/>
  <c r="AI33" i="20"/>
  <c r="AG33" i="20"/>
  <c r="Y33" i="20"/>
  <c r="W33" i="20"/>
  <c r="V33" i="20"/>
  <c r="T33" i="20"/>
  <c r="S33" i="20"/>
  <c r="Q33" i="20"/>
  <c r="P33" i="20"/>
  <c r="N33" i="20"/>
  <c r="AO17" i="20"/>
  <c r="AL17" i="20"/>
  <c r="AJ17" i="20"/>
  <c r="AI17" i="20"/>
  <c r="AG17" i="20"/>
  <c r="Y17" i="20"/>
  <c r="W17" i="20"/>
  <c r="V17" i="20"/>
  <c r="T17" i="20"/>
  <c r="S17" i="20"/>
  <c r="Q17" i="20"/>
  <c r="P17" i="20"/>
  <c r="AH90" i="20"/>
  <c r="AG90" i="20"/>
  <c r="AH79" i="20"/>
  <c r="AG79" i="20"/>
  <c r="AH66" i="20"/>
  <c r="AG66" i="20"/>
  <c r="AH57" i="20"/>
  <c r="AG57" i="20"/>
  <c r="AH48" i="20"/>
  <c r="AG48" i="20"/>
  <c r="AK66" i="20"/>
  <c r="AJ66" i="20"/>
  <c r="X66" i="20"/>
  <c r="W66" i="20"/>
  <c r="U66" i="20"/>
  <c r="T66" i="20"/>
  <c r="R66" i="20"/>
  <c r="Q66" i="20"/>
  <c r="O66" i="20"/>
  <c r="N66" i="20"/>
  <c r="AK57" i="20"/>
  <c r="AJ57" i="20"/>
  <c r="X57" i="20"/>
  <c r="W57" i="20"/>
  <c r="U57" i="20"/>
  <c r="T57" i="20"/>
  <c r="R57" i="20"/>
  <c r="Q57" i="20"/>
  <c r="O57" i="20"/>
  <c r="N57" i="20"/>
  <c r="AK48" i="20"/>
  <c r="AJ48" i="20"/>
  <c r="AK79" i="20"/>
  <c r="AJ79" i="20"/>
  <c r="AK90" i="20"/>
  <c r="AJ90" i="20"/>
  <c r="W48" i="20"/>
  <c r="T48" i="20"/>
  <c r="Q48" i="20"/>
  <c r="N48" i="20"/>
  <c r="W79" i="20"/>
  <c r="T79" i="20"/>
  <c r="Q79" i="20"/>
  <c r="N79" i="20"/>
  <c r="W90" i="20"/>
  <c r="N90" i="20"/>
  <c r="Q90" i="20"/>
  <c r="T90" i="20"/>
  <c r="U90" i="20"/>
  <c r="U48" i="20"/>
  <c r="O90" i="20"/>
  <c r="R79" i="20"/>
  <c r="X48" i="20"/>
  <c r="U79" i="20"/>
  <c r="O79" i="20"/>
  <c r="X90" i="20"/>
  <c r="R48" i="20"/>
  <c r="O48" i="20"/>
  <c r="X79" i="20"/>
  <c r="R90" i="20"/>
  <c r="AL48" i="20"/>
  <c r="BW145" i="41" l="1"/>
  <c r="BO145" i="41"/>
  <c r="BW108" i="41"/>
  <c r="BO108" i="41"/>
  <c r="BO143" i="41"/>
  <c r="BW143" i="41"/>
  <c r="BX181" i="41"/>
  <c r="BN180" i="41"/>
  <c r="BI185" i="41"/>
  <c r="BK185" i="41" s="1"/>
  <c r="AY193" i="41"/>
  <c r="AY12" i="41"/>
  <c r="BO182" i="41"/>
  <c r="BW182" i="41"/>
  <c r="BW146" i="41"/>
  <c r="BO146" i="41"/>
  <c r="BX176" i="41"/>
  <c r="BN175" i="41"/>
  <c r="BX130" i="41"/>
  <c r="BN129" i="41"/>
  <c r="BW150" i="41"/>
  <c r="BO150" i="41"/>
  <c r="BW153" i="41"/>
  <c r="BO153" i="41"/>
  <c r="BW134" i="41"/>
  <c r="BO134" i="41"/>
  <c r="BI175" i="41"/>
  <c r="BK175" i="41" s="1"/>
  <c r="BI122" i="41"/>
  <c r="BK122" i="41" s="1"/>
  <c r="BN122" i="41"/>
  <c r="BX123" i="41"/>
  <c r="BW141" i="41"/>
  <c r="BO141" i="41"/>
  <c r="BO186" i="41"/>
  <c r="BW186" i="41"/>
  <c r="BO152" i="41"/>
  <c r="BW152" i="41"/>
  <c r="BI148" i="41"/>
  <c r="BK148" i="41" s="1"/>
  <c r="BO166" i="41"/>
  <c r="BW166" i="41"/>
  <c r="BW157" i="41"/>
  <c r="BO157" i="41"/>
  <c r="BW131" i="41"/>
  <c r="BO131" i="41"/>
  <c r="BW151" i="41"/>
  <c r="BO151" i="41"/>
  <c r="BI115" i="41"/>
  <c r="BK115" i="41" s="1"/>
  <c r="BK135" i="41" s="1"/>
  <c r="CC110" i="41"/>
  <c r="BY110" i="41"/>
  <c r="BW162" i="41"/>
  <c r="BO162" i="41"/>
  <c r="CI105" i="41"/>
  <c r="CE105" i="41"/>
  <c r="BO149" i="41"/>
  <c r="BW149" i="41"/>
  <c r="BI129" i="41"/>
  <c r="BK129" i="41" s="1"/>
  <c r="BN156" i="41"/>
  <c r="BX157" i="41"/>
  <c r="BO133" i="41"/>
  <c r="BW133" i="41"/>
  <c r="BI156" i="41"/>
  <c r="BK156" i="41" s="1"/>
  <c r="BW177" i="41"/>
  <c r="BO177" i="41"/>
  <c r="CC103" i="41"/>
  <c r="BY103" i="41"/>
  <c r="BY102" i="41" s="1"/>
  <c r="CA102" i="41" s="1"/>
  <c r="BW109" i="41"/>
  <c r="BO109" i="41"/>
  <c r="BW126" i="41"/>
  <c r="BO126" i="41"/>
  <c r="BW167" i="41"/>
  <c r="BO167" i="41"/>
  <c r="BW116" i="41"/>
  <c r="BO116" i="41"/>
  <c r="BX141" i="41"/>
  <c r="BN140" i="41"/>
  <c r="BO154" i="41"/>
  <c r="BW154" i="41"/>
  <c r="BO183" i="41"/>
  <c r="BW183" i="41"/>
  <c r="BO118" i="41"/>
  <c r="BW118" i="41"/>
  <c r="BN107" i="41"/>
  <c r="BX108" i="41"/>
  <c r="BO169" i="41"/>
  <c r="BW169" i="41"/>
  <c r="BW130" i="41"/>
  <c r="BO130" i="41"/>
  <c r="BO129" i="41" s="1"/>
  <c r="BQ129" i="41" s="1"/>
  <c r="BE148" i="41"/>
  <c r="AO194" i="41"/>
  <c r="AO13" i="41"/>
  <c r="BX116" i="41"/>
  <c r="BN115" i="41"/>
  <c r="BX186" i="41"/>
  <c r="BN185" i="41"/>
  <c r="BW160" i="41"/>
  <c r="BO160" i="41"/>
  <c r="BW165" i="41"/>
  <c r="BO165" i="41"/>
  <c r="BW127" i="41"/>
  <c r="BO127" i="41"/>
  <c r="BW124" i="41"/>
  <c r="BO124" i="41"/>
  <c r="BO122" i="41" s="1"/>
  <c r="BQ122" i="41" s="1"/>
  <c r="BE189" i="41"/>
  <c r="BW159" i="41"/>
  <c r="BO159" i="41"/>
  <c r="BE140" i="41"/>
  <c r="BE170" i="41" s="1"/>
  <c r="BX165" i="41"/>
  <c r="BN164" i="41"/>
  <c r="BI180" i="41"/>
  <c r="BK180" i="41" s="1"/>
  <c r="BN148" i="41"/>
  <c r="BX149" i="41"/>
  <c r="CI120" i="41"/>
  <c r="CE120" i="41"/>
  <c r="BW158" i="41"/>
  <c r="BO158" i="41"/>
  <c r="BO176" i="41"/>
  <c r="BO175" i="41" s="1"/>
  <c r="BQ175" i="41" s="1"/>
  <c r="BW176" i="41"/>
  <c r="BO119" i="41"/>
  <c r="BW119" i="41"/>
  <c r="BI140" i="41"/>
  <c r="BK140" i="41" s="1"/>
  <c r="BK170" i="41" s="1"/>
  <c r="BW142" i="41"/>
  <c r="BO142" i="41"/>
  <c r="CI104" i="41"/>
  <c r="CE104" i="41"/>
  <c r="BW117" i="41"/>
  <c r="BO117" i="41"/>
  <c r="BW113" i="41"/>
  <c r="BO113" i="41"/>
  <c r="BO181" i="41"/>
  <c r="BW181" i="41"/>
  <c r="BW187" i="41"/>
  <c r="BO187" i="41"/>
  <c r="BW168" i="41"/>
  <c r="BO168" i="41"/>
  <c r="AY194" i="41"/>
  <c r="AY13" i="41"/>
  <c r="BW161" i="41"/>
  <c r="BO161" i="41"/>
  <c r="AI200" i="41"/>
  <c r="AI19" i="41"/>
  <c r="BO132" i="41"/>
  <c r="BW132" i="41"/>
  <c r="BO188" i="41"/>
  <c r="BW188" i="41"/>
  <c r="BO144" i="41"/>
  <c r="BW144" i="41"/>
  <c r="BO125" i="41"/>
  <c r="BW125" i="41"/>
  <c r="BE135" i="41"/>
  <c r="CD103" i="41"/>
  <c r="BX102" i="41"/>
  <c r="BO178" i="41"/>
  <c r="BW178" i="41"/>
  <c r="CC123" i="41"/>
  <c r="BY123" i="41"/>
  <c r="BO111" i="41"/>
  <c r="BW111" i="41"/>
  <c r="BW112" i="41"/>
  <c r="BO112" i="41"/>
  <c r="Y66" i="20"/>
  <c r="AF48" i="20"/>
  <c r="AN63" i="20"/>
  <c r="AN88" i="20"/>
  <c r="AF90" i="20"/>
  <c r="AO55" i="20"/>
  <c r="AN47" i="20"/>
  <c r="AI48" i="20"/>
  <c r="AN34" i="20"/>
  <c r="W11" i="20"/>
  <c r="N11" i="20"/>
  <c r="AJ11" i="20"/>
  <c r="X11" i="20"/>
  <c r="AE11" i="20"/>
  <c r="U11" i="20"/>
  <c r="AG11" i="20"/>
  <c r="R11" i="20"/>
  <c r="AH11" i="20"/>
  <c r="AK11" i="20"/>
  <c r="AN55" i="20"/>
  <c r="AC57" i="20"/>
  <c r="AL57" i="20"/>
  <c r="S66" i="20"/>
  <c r="AC66" i="20"/>
  <c r="AL66" i="20"/>
  <c r="AL90" i="20"/>
  <c r="AL101" i="20"/>
  <c r="Q11" i="20"/>
  <c r="AA11" i="20"/>
  <c r="T11" i="20"/>
  <c r="AI41" i="20"/>
  <c r="AO46" i="20"/>
  <c r="AI57" i="20"/>
  <c r="AO71" i="20"/>
  <c r="AF29" i="20"/>
  <c r="AI66" i="20"/>
  <c r="S48" i="20"/>
  <c r="P29" i="20"/>
  <c r="S57" i="20"/>
  <c r="AO77" i="20"/>
  <c r="V90" i="20"/>
  <c r="V48" i="20"/>
  <c r="P79" i="20"/>
  <c r="AN98" i="20"/>
  <c r="AO47" i="20"/>
  <c r="P48" i="20"/>
  <c r="AC48" i="20"/>
  <c r="AO53" i="20"/>
  <c r="V57" i="20"/>
  <c r="AN54" i="20"/>
  <c r="AO62" i="20"/>
  <c r="AN64" i="20"/>
  <c r="AF66" i="20"/>
  <c r="AL79" i="20"/>
  <c r="AN72" i="20"/>
  <c r="AN73" i="20"/>
  <c r="AO74" i="20"/>
  <c r="AO75" i="20"/>
  <c r="AO76" i="20"/>
  <c r="AN77" i="20"/>
  <c r="AN84" i="20"/>
  <c r="AO87" i="20"/>
  <c r="AN85" i="20"/>
  <c r="AC90" i="20"/>
  <c r="AI90" i="20"/>
  <c r="P101" i="20"/>
  <c r="AO97" i="20"/>
  <c r="AO96" i="20"/>
  <c r="AO99" i="20"/>
  <c r="AN38" i="20"/>
  <c r="AN39" i="20"/>
  <c r="V41" i="20"/>
  <c r="AC41" i="20"/>
  <c r="AC12" i="20" s="1"/>
  <c r="AF41" i="20"/>
  <c r="AL41" i="20"/>
  <c r="O11" i="20"/>
  <c r="V29" i="20"/>
  <c r="Y29" i="20"/>
  <c r="P66" i="20"/>
  <c r="Y79" i="20"/>
  <c r="AF57" i="20"/>
  <c r="S79" i="20"/>
  <c r="V66" i="20"/>
  <c r="AN97" i="20"/>
  <c r="AN62" i="20"/>
  <c r="AO72" i="20"/>
  <c r="AN53" i="20"/>
  <c r="AN75" i="20"/>
  <c r="AO84" i="20"/>
  <c r="AF101" i="20"/>
  <c r="AO98" i="20"/>
  <c r="AO25" i="20"/>
  <c r="AO88" i="20"/>
  <c r="AO63" i="20"/>
  <c r="AN46" i="20"/>
  <c r="AN48" i="20" s="1"/>
  <c r="AN71" i="20"/>
  <c r="Y101" i="20"/>
  <c r="V79" i="20"/>
  <c r="AC79" i="20"/>
  <c r="P57" i="20"/>
  <c r="P90" i="20"/>
  <c r="AI79" i="20"/>
  <c r="AO73" i="20"/>
  <c r="AN86" i="20"/>
  <c r="AO54" i="20"/>
  <c r="AN95" i="20"/>
  <c r="AI101" i="20"/>
  <c r="AN99" i="20"/>
  <c r="AF79" i="20"/>
  <c r="AO20" i="20"/>
  <c r="AO23" i="20"/>
  <c r="AO86" i="20"/>
  <c r="AO95" i="20"/>
  <c r="S101" i="20"/>
  <c r="AN96" i="20"/>
  <c r="AO64" i="20"/>
  <c r="AN76" i="20"/>
  <c r="AN74" i="20"/>
  <c r="AO85" i="20"/>
  <c r="AN87" i="20"/>
  <c r="AC101" i="20"/>
  <c r="AO37" i="20"/>
  <c r="AO38" i="20"/>
  <c r="S90" i="20"/>
  <c r="Y90" i="20"/>
  <c r="AL29" i="20"/>
  <c r="AN35" i="20"/>
  <c r="AN24" i="20"/>
  <c r="V101" i="20"/>
  <c r="AN23" i="20"/>
  <c r="AN25" i="20"/>
  <c r="AN27" i="20"/>
  <c r="AO34" i="20"/>
  <c r="AO36" i="20"/>
  <c r="AN21" i="20"/>
  <c r="AO18" i="20"/>
  <c r="AN18" i="20"/>
  <c r="AN37" i="20"/>
  <c r="AN19" i="20"/>
  <c r="AO35" i="20"/>
  <c r="AO39" i="20"/>
  <c r="E25" i="35" s="1"/>
  <c r="Y41" i="20"/>
  <c r="AN20" i="20"/>
  <c r="AI29" i="20"/>
  <c r="Y125" i="37"/>
  <c r="AE125" i="37" s="1"/>
  <c r="AK125" i="37" s="1"/>
  <c r="Y131" i="37"/>
  <c r="Z119" i="37"/>
  <c r="AF119" i="37" s="1"/>
  <c r="AL119" i="37" s="1"/>
  <c r="AV119" i="37" s="1"/>
  <c r="BB119" i="37" s="1"/>
  <c r="BH119" i="37" s="1"/>
  <c r="BN119" i="37" s="1"/>
  <c r="BX119" i="37" s="1"/>
  <c r="CD119" i="37" s="1"/>
  <c r="CJ119" i="37" s="1"/>
  <c r="CP119" i="37" s="1"/>
  <c r="CZ119" i="37" s="1"/>
  <c r="DF119" i="37" s="1"/>
  <c r="DL119" i="37" s="1"/>
  <c r="DR119" i="37" s="1"/>
  <c r="Z120" i="37"/>
  <c r="AF120" i="37" s="1"/>
  <c r="AL120" i="37" s="1"/>
  <c r="AV120" i="37" s="1"/>
  <c r="BB120" i="37" s="1"/>
  <c r="BH120" i="37" s="1"/>
  <c r="BN120" i="37" s="1"/>
  <c r="BX120" i="37" s="1"/>
  <c r="CD120" i="37" s="1"/>
  <c r="CJ120" i="37" s="1"/>
  <c r="CP120" i="37" s="1"/>
  <c r="CZ120" i="37" s="1"/>
  <c r="DF120" i="37" s="1"/>
  <c r="DL120" i="37" s="1"/>
  <c r="DR120" i="37" s="1"/>
  <c r="Z126" i="37"/>
  <c r="AF126" i="37" s="1"/>
  <c r="AL126" i="37" s="1"/>
  <c r="AV126" i="37" s="1"/>
  <c r="BB126" i="37" s="1"/>
  <c r="BH126" i="37" s="1"/>
  <c r="Z127" i="37"/>
  <c r="AF127" i="37" s="1"/>
  <c r="AL127" i="37" s="1"/>
  <c r="AV127" i="37" s="1"/>
  <c r="BB127" i="37" s="1"/>
  <c r="BH127" i="37" s="1"/>
  <c r="BN127" i="37" s="1"/>
  <c r="BX127" i="37" s="1"/>
  <c r="CD127" i="37" s="1"/>
  <c r="CJ127" i="37" s="1"/>
  <c r="CP127" i="37" s="1"/>
  <c r="CZ127" i="37" s="1"/>
  <c r="DF127" i="37" s="1"/>
  <c r="DL127" i="37" s="1"/>
  <c r="DR127" i="37" s="1"/>
  <c r="Y126" i="37"/>
  <c r="Y127" i="37"/>
  <c r="Y120" i="37"/>
  <c r="Y119" i="37"/>
  <c r="P41" i="20"/>
  <c r="S41" i="20"/>
  <c r="AO24" i="20"/>
  <c r="AO21" i="20"/>
  <c r="AO19" i="20"/>
  <c r="AO27" i="20"/>
  <c r="AN36" i="20"/>
  <c r="S29" i="20"/>
  <c r="Z131" i="37"/>
  <c r="Y134" i="37"/>
  <c r="Y133" i="37"/>
  <c r="Y132" i="37"/>
  <c r="Z123" i="37"/>
  <c r="AF123" i="37" s="1"/>
  <c r="AL123" i="37" s="1"/>
  <c r="AV123" i="37" s="1"/>
  <c r="Z133" i="37"/>
  <c r="AF133" i="37" s="1"/>
  <c r="AL133" i="37" s="1"/>
  <c r="AV133" i="37" s="1"/>
  <c r="BB133" i="37" s="1"/>
  <c r="BH133" i="37" s="1"/>
  <c r="BN133" i="37" s="1"/>
  <c r="BX133" i="37" s="1"/>
  <c r="CD133" i="37" s="1"/>
  <c r="CJ133" i="37" s="1"/>
  <c r="CP133" i="37" s="1"/>
  <c r="CZ133" i="37" s="1"/>
  <c r="DF133" i="37" s="1"/>
  <c r="DL133" i="37" s="1"/>
  <c r="DR133" i="37" s="1"/>
  <c r="Z132" i="37"/>
  <c r="AF132" i="37" s="1"/>
  <c r="AL132" i="37" s="1"/>
  <c r="AV132" i="37" s="1"/>
  <c r="BB132" i="37" s="1"/>
  <c r="BH132" i="37" s="1"/>
  <c r="BN132" i="37" s="1"/>
  <c r="BX132" i="37" s="1"/>
  <c r="CD132" i="37" s="1"/>
  <c r="CJ132" i="37" s="1"/>
  <c r="CP132" i="37" s="1"/>
  <c r="CZ132" i="37" s="1"/>
  <c r="DF132" i="37" s="1"/>
  <c r="DL132" i="37" s="1"/>
  <c r="DR132" i="37" s="1"/>
  <c r="Z134" i="37"/>
  <c r="AF134" i="37" s="1"/>
  <c r="AL134" i="37" s="1"/>
  <c r="AV134" i="37" s="1"/>
  <c r="BB134" i="37" s="1"/>
  <c r="BH134" i="37" s="1"/>
  <c r="BN134" i="37" s="1"/>
  <c r="BX134" i="37" s="1"/>
  <c r="CD134" i="37" s="1"/>
  <c r="CJ134" i="37" s="1"/>
  <c r="CP134" i="37" s="1"/>
  <c r="CZ134" i="37" s="1"/>
  <c r="DF134" i="37" s="1"/>
  <c r="DL134" i="37" s="1"/>
  <c r="DR134" i="37" s="1"/>
  <c r="P102" i="37"/>
  <c r="DC84" i="37"/>
  <c r="DI84" i="37"/>
  <c r="U130" i="37"/>
  <c r="U116" i="37"/>
  <c r="Z182" i="37"/>
  <c r="AF182" i="37" s="1"/>
  <c r="Z178" i="37"/>
  <c r="AF178" i="37" s="1"/>
  <c r="AL178" i="37" s="1"/>
  <c r="AV178" i="37" s="1"/>
  <c r="BB178" i="37" s="1"/>
  <c r="BH178" i="37" s="1"/>
  <c r="BN178" i="37" s="1"/>
  <c r="BX178" i="37" s="1"/>
  <c r="CD178" i="37" s="1"/>
  <c r="CJ178" i="37" s="1"/>
  <c r="CP178" i="37" s="1"/>
  <c r="CZ178" i="37" s="1"/>
  <c r="DF178" i="37" s="1"/>
  <c r="DL178" i="37" s="1"/>
  <c r="DR178" i="37" s="1"/>
  <c r="Z104" i="37"/>
  <c r="AF104" i="37" s="1"/>
  <c r="AL104" i="37" s="1"/>
  <c r="AV104" i="37" s="1"/>
  <c r="BB104" i="37" s="1"/>
  <c r="BH104" i="37" s="1"/>
  <c r="BN104" i="37" s="1"/>
  <c r="BX104" i="37" s="1"/>
  <c r="CD104" i="37" s="1"/>
  <c r="CJ104" i="37" s="1"/>
  <c r="CP104" i="37" s="1"/>
  <c r="CZ104" i="37" s="1"/>
  <c r="DF104" i="37" s="1"/>
  <c r="DL104" i="37" s="1"/>
  <c r="DR104" i="37" s="1"/>
  <c r="Y108" i="37"/>
  <c r="AE108" i="37" s="1"/>
  <c r="Y150" i="37"/>
  <c r="AE150" i="37" s="1"/>
  <c r="Y167" i="37"/>
  <c r="AE167" i="37" s="1"/>
  <c r="Y112" i="37"/>
  <c r="AE112" i="37" s="1"/>
  <c r="AK112" i="37" s="1"/>
  <c r="Y109" i="37"/>
  <c r="AE109" i="37" s="1"/>
  <c r="U105" i="37"/>
  <c r="Y142" i="37"/>
  <c r="AE142" i="37" s="1"/>
  <c r="DU84" i="37"/>
  <c r="Z183" i="37"/>
  <c r="AF183" i="37" s="1"/>
  <c r="AL183" i="37" s="1"/>
  <c r="AV183" i="37" s="1"/>
  <c r="BB183" i="37" s="1"/>
  <c r="BH183" i="37" s="1"/>
  <c r="BN183" i="37" s="1"/>
  <c r="BX183" i="37" s="1"/>
  <c r="CD183" i="37" s="1"/>
  <c r="CJ183" i="37" s="1"/>
  <c r="CP183" i="37" s="1"/>
  <c r="CZ183" i="37" s="1"/>
  <c r="DF183" i="37" s="1"/>
  <c r="DL183" i="37" s="1"/>
  <c r="DR183" i="37" s="1"/>
  <c r="Z111" i="37"/>
  <c r="AF111" i="37" s="1"/>
  <c r="AL111" i="37" s="1"/>
  <c r="AV111" i="37" s="1"/>
  <c r="BB111" i="37" s="1"/>
  <c r="BH111" i="37" s="1"/>
  <c r="BN111" i="37" s="1"/>
  <c r="BX111" i="37" s="1"/>
  <c r="CD111" i="37" s="1"/>
  <c r="CJ111" i="37" s="1"/>
  <c r="CP111" i="37" s="1"/>
  <c r="CZ111" i="37" s="1"/>
  <c r="DF111" i="37" s="1"/>
  <c r="DL111" i="37" s="1"/>
  <c r="DR111" i="37" s="1"/>
  <c r="CS44" i="37"/>
  <c r="CS198" i="37" s="1"/>
  <c r="Z169" i="37"/>
  <c r="AF169" i="37" s="1"/>
  <c r="AL169" i="37" s="1"/>
  <c r="AV169" i="37" s="1"/>
  <c r="BB169" i="37" s="1"/>
  <c r="BH169" i="37" s="1"/>
  <c r="BN169" i="37" s="1"/>
  <c r="BX169" i="37" s="1"/>
  <c r="CD169" i="37" s="1"/>
  <c r="CJ169" i="37" s="1"/>
  <c r="CP169" i="37" s="1"/>
  <c r="CZ169" i="37" s="1"/>
  <c r="DF169" i="37" s="1"/>
  <c r="DL169" i="37" s="1"/>
  <c r="DR169" i="37" s="1"/>
  <c r="Z165" i="37"/>
  <c r="AF165" i="37" s="1"/>
  <c r="AL165" i="37" s="1"/>
  <c r="Z158" i="37"/>
  <c r="AF158" i="37" s="1"/>
  <c r="AL158" i="37" s="1"/>
  <c r="AV158" i="37" s="1"/>
  <c r="BB158" i="37" s="1"/>
  <c r="BH158" i="37" s="1"/>
  <c r="BN158" i="37" s="1"/>
  <c r="BX158" i="37" s="1"/>
  <c r="CD158" i="37" s="1"/>
  <c r="CJ158" i="37" s="1"/>
  <c r="CP158" i="37" s="1"/>
  <c r="CZ158" i="37" s="1"/>
  <c r="DF158" i="37" s="1"/>
  <c r="DL158" i="37" s="1"/>
  <c r="DR158" i="37" s="1"/>
  <c r="Z151" i="37"/>
  <c r="AF151" i="37" s="1"/>
  <c r="AL151" i="37" s="1"/>
  <c r="AV151" i="37" s="1"/>
  <c r="BB151" i="37" s="1"/>
  <c r="BH151" i="37" s="1"/>
  <c r="BN151" i="37" s="1"/>
  <c r="BX151" i="37" s="1"/>
  <c r="CD151" i="37" s="1"/>
  <c r="CJ151" i="37" s="1"/>
  <c r="CP151" i="37" s="1"/>
  <c r="CZ151" i="37" s="1"/>
  <c r="DF151" i="37" s="1"/>
  <c r="DL151" i="37" s="1"/>
  <c r="DR151" i="37" s="1"/>
  <c r="Z108" i="37"/>
  <c r="AF108" i="37" s="1"/>
  <c r="AL108" i="37" s="1"/>
  <c r="Z144" i="37"/>
  <c r="AF144" i="37" s="1"/>
  <c r="AL144" i="37" s="1"/>
  <c r="AV144" i="37" s="1"/>
  <c r="BB144" i="37" s="1"/>
  <c r="BH144" i="37" s="1"/>
  <c r="BN144" i="37" s="1"/>
  <c r="BX144" i="37" s="1"/>
  <c r="CD144" i="37" s="1"/>
  <c r="CJ144" i="37" s="1"/>
  <c r="CP144" i="37" s="1"/>
  <c r="CZ144" i="37" s="1"/>
  <c r="DF144" i="37" s="1"/>
  <c r="DL144" i="37" s="1"/>
  <c r="DR144" i="37" s="1"/>
  <c r="Z160" i="37"/>
  <c r="AF160" i="37" s="1"/>
  <c r="AL160" i="37" s="1"/>
  <c r="AV160" i="37" s="1"/>
  <c r="BB160" i="37" s="1"/>
  <c r="BH160" i="37" s="1"/>
  <c r="BN160" i="37" s="1"/>
  <c r="BX160" i="37" s="1"/>
  <c r="CD160" i="37" s="1"/>
  <c r="CJ160" i="37" s="1"/>
  <c r="CP160" i="37" s="1"/>
  <c r="CZ160" i="37" s="1"/>
  <c r="DF160" i="37" s="1"/>
  <c r="DL160" i="37" s="1"/>
  <c r="DR160" i="37" s="1"/>
  <c r="Z153" i="37"/>
  <c r="AF153" i="37" s="1"/>
  <c r="AL153" i="37" s="1"/>
  <c r="AV153" i="37" s="1"/>
  <c r="BB153" i="37" s="1"/>
  <c r="BH153" i="37" s="1"/>
  <c r="BN153" i="37" s="1"/>
  <c r="BX153" i="37" s="1"/>
  <c r="CD153" i="37" s="1"/>
  <c r="CJ153" i="37" s="1"/>
  <c r="CP153" i="37" s="1"/>
  <c r="CZ153" i="37" s="1"/>
  <c r="DF153" i="37" s="1"/>
  <c r="DL153" i="37" s="1"/>
  <c r="DR153" i="37" s="1"/>
  <c r="Z141" i="37"/>
  <c r="AF141" i="37" s="1"/>
  <c r="Z112" i="37"/>
  <c r="AF112" i="37" s="1"/>
  <c r="AL112" i="37" s="1"/>
  <c r="AV112" i="37" s="1"/>
  <c r="BB112" i="37" s="1"/>
  <c r="BH112" i="37" s="1"/>
  <c r="BN112" i="37" s="1"/>
  <c r="BX112" i="37" s="1"/>
  <c r="CD112" i="37" s="1"/>
  <c r="CJ112" i="37" s="1"/>
  <c r="CP112" i="37" s="1"/>
  <c r="CZ112" i="37" s="1"/>
  <c r="DF112" i="37" s="1"/>
  <c r="DL112" i="37" s="1"/>
  <c r="DR112" i="37" s="1"/>
  <c r="EB92" i="37"/>
  <c r="EA92" i="37"/>
  <c r="EB91" i="37"/>
  <c r="EA91" i="37"/>
  <c r="EA90" i="37"/>
  <c r="EB90" i="37"/>
  <c r="EA89" i="37"/>
  <c r="EB89" i="37"/>
  <c r="EB42" i="37"/>
  <c r="EA42" i="37"/>
  <c r="EB43" i="37"/>
  <c r="EA43" i="37"/>
  <c r="EB41" i="37"/>
  <c r="EA41" i="37"/>
  <c r="EA40" i="37"/>
  <c r="EB40" i="37"/>
  <c r="EA39" i="37"/>
  <c r="EB39" i="37"/>
  <c r="EB33" i="37"/>
  <c r="EA33" i="37"/>
  <c r="EB30" i="37"/>
  <c r="EA30" i="37"/>
  <c r="EB28" i="37"/>
  <c r="EA28" i="37"/>
  <c r="EA27" i="37"/>
  <c r="EB27" i="37"/>
  <c r="EB32" i="37"/>
  <c r="EA32" i="37"/>
  <c r="EB31" i="37"/>
  <c r="EA31" i="37"/>
  <c r="EB26" i="37"/>
  <c r="EA26" i="37"/>
  <c r="EA25" i="37"/>
  <c r="EB25" i="37"/>
  <c r="U177" i="37"/>
  <c r="U187" i="37"/>
  <c r="U183" i="37"/>
  <c r="P129" i="37"/>
  <c r="U166" i="37"/>
  <c r="Y166" i="37"/>
  <c r="AE166" i="37" s="1"/>
  <c r="AK166" i="37" s="1"/>
  <c r="U124" i="37"/>
  <c r="U118" i="37"/>
  <c r="U103" i="37"/>
  <c r="DO84" i="37"/>
  <c r="BE93" i="37"/>
  <c r="CG44" i="37"/>
  <c r="CM44" i="37"/>
  <c r="AI44" i="37"/>
  <c r="DU44" i="37"/>
  <c r="CA44" i="37"/>
  <c r="W44" i="37"/>
  <c r="AC44" i="37"/>
  <c r="Y111" i="37"/>
  <c r="AE111" i="37" s="1"/>
  <c r="U169" i="37"/>
  <c r="Y118" i="37"/>
  <c r="AE118" i="37" s="1"/>
  <c r="U168" i="37"/>
  <c r="Y144" i="37"/>
  <c r="Y104" i="37"/>
  <c r="Y168" i="37"/>
  <c r="AE168" i="37" s="1"/>
  <c r="P115" i="37"/>
  <c r="Y165" i="37"/>
  <c r="AE165" i="37" s="1"/>
  <c r="AK165" i="37" s="1"/>
  <c r="Y151" i="37"/>
  <c r="Y123" i="37"/>
  <c r="AE123" i="37" s="1"/>
  <c r="AK123" i="37" s="1"/>
  <c r="Z118" i="37"/>
  <c r="AF118" i="37" s="1"/>
  <c r="AL118" i="37" s="1"/>
  <c r="AV118" i="37" s="1"/>
  <c r="BB118" i="37" s="1"/>
  <c r="BH118" i="37" s="1"/>
  <c r="BN118" i="37" s="1"/>
  <c r="BX118" i="37" s="1"/>
  <c r="CD118" i="37" s="1"/>
  <c r="CJ118" i="37" s="1"/>
  <c r="CP118" i="37" s="1"/>
  <c r="CZ118" i="37" s="1"/>
  <c r="DF118" i="37" s="1"/>
  <c r="DL118" i="37" s="1"/>
  <c r="DR118" i="37" s="1"/>
  <c r="Y161" i="37"/>
  <c r="AE161" i="37" s="1"/>
  <c r="AK161" i="37" s="1"/>
  <c r="AU161" i="37" s="1"/>
  <c r="Z187" i="37"/>
  <c r="AF187" i="37" s="1"/>
  <c r="AL187" i="37" s="1"/>
  <c r="AV187" i="37" s="1"/>
  <c r="BB187" i="37" s="1"/>
  <c r="BH187" i="37" s="1"/>
  <c r="BN187" i="37" s="1"/>
  <c r="BX187" i="37" s="1"/>
  <c r="CD187" i="37" s="1"/>
  <c r="CJ187" i="37" s="1"/>
  <c r="CP187" i="37" s="1"/>
  <c r="CZ187" i="37" s="1"/>
  <c r="DF187" i="37" s="1"/>
  <c r="DL187" i="37" s="1"/>
  <c r="DR187" i="37" s="1"/>
  <c r="Z181" i="37"/>
  <c r="Z176" i="37"/>
  <c r="AF176" i="37" s="1"/>
  <c r="AL176" i="37" s="1"/>
  <c r="AV176" i="37" s="1"/>
  <c r="BB176" i="37" s="1"/>
  <c r="BH176" i="37" s="1"/>
  <c r="BN176" i="37" s="1"/>
  <c r="Z157" i="37"/>
  <c r="AF157" i="37" s="1"/>
  <c r="Z146" i="37"/>
  <c r="AF146" i="37" s="1"/>
  <c r="AL146" i="37" s="1"/>
  <c r="AV146" i="37" s="1"/>
  <c r="BB146" i="37" s="1"/>
  <c r="BH146" i="37" s="1"/>
  <c r="BN146" i="37" s="1"/>
  <c r="BX146" i="37" s="1"/>
  <c r="CD146" i="37" s="1"/>
  <c r="CJ146" i="37" s="1"/>
  <c r="CP146" i="37" s="1"/>
  <c r="CZ146" i="37" s="1"/>
  <c r="DF146" i="37" s="1"/>
  <c r="DL146" i="37" s="1"/>
  <c r="DR146" i="37" s="1"/>
  <c r="DO44" i="37"/>
  <c r="BK44" i="37"/>
  <c r="BQ44" i="37"/>
  <c r="Y116" i="37"/>
  <c r="AE116" i="37" s="1"/>
  <c r="AK116" i="37" s="1"/>
  <c r="Y159" i="37"/>
  <c r="AE159" i="37" s="1"/>
  <c r="Y157" i="37"/>
  <c r="AE157" i="37" s="1"/>
  <c r="Z166" i="37"/>
  <c r="AF166" i="37" s="1"/>
  <c r="AL166" i="37" s="1"/>
  <c r="AV166" i="37" s="1"/>
  <c r="BB166" i="37" s="1"/>
  <c r="BH166" i="37" s="1"/>
  <c r="BN166" i="37" s="1"/>
  <c r="BX166" i="37" s="1"/>
  <c r="CD166" i="37" s="1"/>
  <c r="CJ166" i="37" s="1"/>
  <c r="CP166" i="37" s="1"/>
  <c r="CZ166" i="37" s="1"/>
  <c r="DF166" i="37" s="1"/>
  <c r="DL166" i="37" s="1"/>
  <c r="DR166" i="37" s="1"/>
  <c r="Z105" i="37"/>
  <c r="AF105" i="37" s="1"/>
  <c r="AL105" i="37" s="1"/>
  <c r="AV105" i="37" s="1"/>
  <c r="BB105" i="37" s="1"/>
  <c r="BH105" i="37" s="1"/>
  <c r="BN105" i="37" s="1"/>
  <c r="BX105" i="37" s="1"/>
  <c r="CD105" i="37" s="1"/>
  <c r="CJ105" i="37" s="1"/>
  <c r="CP105" i="37" s="1"/>
  <c r="CZ105" i="37" s="1"/>
  <c r="DF105" i="37" s="1"/>
  <c r="DL105" i="37" s="1"/>
  <c r="DR105" i="37" s="1"/>
  <c r="U167" i="37"/>
  <c r="Z162" i="37"/>
  <c r="AF162" i="37" s="1"/>
  <c r="AL162" i="37" s="1"/>
  <c r="AV162" i="37" s="1"/>
  <c r="BB162" i="37" s="1"/>
  <c r="BH162" i="37" s="1"/>
  <c r="BN162" i="37" s="1"/>
  <c r="BX162" i="37" s="1"/>
  <c r="CD162" i="37" s="1"/>
  <c r="CJ162" i="37" s="1"/>
  <c r="CP162" i="37" s="1"/>
  <c r="CZ162" i="37" s="1"/>
  <c r="DF162" i="37" s="1"/>
  <c r="DL162" i="37" s="1"/>
  <c r="DR162" i="37" s="1"/>
  <c r="Y146" i="37"/>
  <c r="AE146" i="37" s="1"/>
  <c r="AK146" i="37" s="1"/>
  <c r="AU146" i="37" s="1"/>
  <c r="Z143" i="37"/>
  <c r="AF143" i="37" s="1"/>
  <c r="AL143" i="37" s="1"/>
  <c r="AV143" i="37" s="1"/>
  <c r="BB143" i="37" s="1"/>
  <c r="BH143" i="37" s="1"/>
  <c r="BN143" i="37" s="1"/>
  <c r="BX143" i="37" s="1"/>
  <c r="CD143" i="37" s="1"/>
  <c r="CJ143" i="37" s="1"/>
  <c r="CP143" i="37" s="1"/>
  <c r="CZ143" i="37" s="1"/>
  <c r="DF143" i="37" s="1"/>
  <c r="DL143" i="37" s="1"/>
  <c r="DR143" i="37" s="1"/>
  <c r="Y117" i="37"/>
  <c r="AE117" i="37" s="1"/>
  <c r="Z113" i="37"/>
  <c r="AF113" i="37" s="1"/>
  <c r="AL113" i="37" s="1"/>
  <c r="AV113" i="37" s="1"/>
  <c r="BB113" i="37" s="1"/>
  <c r="BH113" i="37" s="1"/>
  <c r="BN113" i="37" s="1"/>
  <c r="BX113" i="37" s="1"/>
  <c r="CD113" i="37" s="1"/>
  <c r="CJ113" i="37" s="1"/>
  <c r="CP113" i="37" s="1"/>
  <c r="CZ113" i="37" s="1"/>
  <c r="DF113" i="37" s="1"/>
  <c r="DL113" i="37" s="1"/>
  <c r="DR113" i="37" s="1"/>
  <c r="Y181" i="37"/>
  <c r="AE181" i="37" s="1"/>
  <c r="Y149" i="37"/>
  <c r="Y153" i="37"/>
  <c r="AE153" i="37" s="1"/>
  <c r="AK153" i="37" s="1"/>
  <c r="AU153" i="37" s="1"/>
  <c r="Y145" i="37"/>
  <c r="AE145" i="37" s="1"/>
  <c r="Z117" i="37"/>
  <c r="AF117" i="37" s="1"/>
  <c r="AL117" i="37" s="1"/>
  <c r="AV117" i="37" s="1"/>
  <c r="BB117" i="37" s="1"/>
  <c r="BH117" i="37" s="1"/>
  <c r="BN117" i="37" s="1"/>
  <c r="BX117" i="37" s="1"/>
  <c r="CD117" i="37" s="1"/>
  <c r="CJ117" i="37" s="1"/>
  <c r="CP117" i="37" s="1"/>
  <c r="CZ117" i="37" s="1"/>
  <c r="DF117" i="37" s="1"/>
  <c r="DL117" i="37" s="1"/>
  <c r="DR117" i="37" s="1"/>
  <c r="Z116" i="37"/>
  <c r="AF116" i="37" s="1"/>
  <c r="AL116" i="37" s="1"/>
  <c r="AV116" i="37" s="1"/>
  <c r="Y162" i="37"/>
  <c r="AE162" i="37" s="1"/>
  <c r="Z159" i="37"/>
  <c r="AF159" i="37" s="1"/>
  <c r="AL159" i="37" s="1"/>
  <c r="AV159" i="37" s="1"/>
  <c r="BB159" i="37" s="1"/>
  <c r="BH159" i="37" s="1"/>
  <c r="BN159" i="37" s="1"/>
  <c r="BX159" i="37" s="1"/>
  <c r="CD159" i="37" s="1"/>
  <c r="CJ159" i="37" s="1"/>
  <c r="CP159" i="37" s="1"/>
  <c r="CZ159" i="37" s="1"/>
  <c r="DF159" i="37" s="1"/>
  <c r="DL159" i="37" s="1"/>
  <c r="DR159" i="37" s="1"/>
  <c r="Z152" i="37"/>
  <c r="AF152" i="37" s="1"/>
  <c r="AL152" i="37" s="1"/>
  <c r="AV152" i="37" s="1"/>
  <c r="BB152" i="37" s="1"/>
  <c r="BH152" i="37" s="1"/>
  <c r="BN152" i="37" s="1"/>
  <c r="BX152" i="37" s="1"/>
  <c r="CD152" i="37" s="1"/>
  <c r="CJ152" i="37" s="1"/>
  <c r="CP152" i="37" s="1"/>
  <c r="CZ152" i="37" s="1"/>
  <c r="DF152" i="37" s="1"/>
  <c r="DL152" i="37" s="1"/>
  <c r="DR152" i="37" s="1"/>
  <c r="Z125" i="37"/>
  <c r="AF125" i="37" s="1"/>
  <c r="AL125" i="37" s="1"/>
  <c r="AV125" i="37" s="1"/>
  <c r="BB125" i="37" s="1"/>
  <c r="BH125" i="37" s="1"/>
  <c r="BN125" i="37" s="1"/>
  <c r="BX125" i="37" s="1"/>
  <c r="CD125" i="37" s="1"/>
  <c r="CJ125" i="37" s="1"/>
  <c r="CP125" i="37" s="1"/>
  <c r="CZ125" i="37" s="1"/>
  <c r="DF125" i="37" s="1"/>
  <c r="DL125" i="37" s="1"/>
  <c r="DR125" i="37" s="1"/>
  <c r="Y113" i="37"/>
  <c r="AE113" i="37" s="1"/>
  <c r="Y110" i="37"/>
  <c r="AE110" i="37" s="1"/>
  <c r="AK110" i="37" s="1"/>
  <c r="AO44" i="37"/>
  <c r="DC44" i="37"/>
  <c r="AY44" i="37"/>
  <c r="DI44" i="37"/>
  <c r="BE44" i="37"/>
  <c r="Y177" i="37"/>
  <c r="AE177" i="37" s="1"/>
  <c r="AK177" i="37" s="1"/>
  <c r="AU177" i="37" s="1"/>
  <c r="Y103" i="37"/>
  <c r="AE103" i="37" s="1"/>
  <c r="AK103" i="37" s="1"/>
  <c r="AU103" i="37" s="1"/>
  <c r="BA103" i="37" s="1"/>
  <c r="Y154" i="37"/>
  <c r="AE154" i="37" s="1"/>
  <c r="Y183" i="37"/>
  <c r="AE183" i="37" s="1"/>
  <c r="AK183" i="37" s="1"/>
  <c r="AU183" i="37" s="1"/>
  <c r="Y141" i="37"/>
  <c r="AE141" i="37" s="1"/>
  <c r="AK141" i="37" s="1"/>
  <c r="AU141" i="37" s="1"/>
  <c r="BA141" i="37" s="1"/>
  <c r="BG141" i="37" s="1"/>
  <c r="Z188" i="37"/>
  <c r="AF188" i="37" s="1"/>
  <c r="AL188" i="37" s="1"/>
  <c r="AV188" i="37" s="1"/>
  <c r="BB188" i="37" s="1"/>
  <c r="BH188" i="37" s="1"/>
  <c r="BN188" i="37" s="1"/>
  <c r="BX188" i="37" s="1"/>
  <c r="CD188" i="37" s="1"/>
  <c r="CJ188" i="37" s="1"/>
  <c r="CP188" i="37" s="1"/>
  <c r="CZ188" i="37" s="1"/>
  <c r="DF188" i="37" s="1"/>
  <c r="DL188" i="37" s="1"/>
  <c r="DR188" i="37" s="1"/>
  <c r="Y152" i="37"/>
  <c r="AE152" i="37" s="1"/>
  <c r="AK152" i="37" s="1"/>
  <c r="AU152" i="37" s="1"/>
  <c r="BA152" i="37" s="1"/>
  <c r="Z149" i="37"/>
  <c r="AF149" i="37" s="1"/>
  <c r="AL149" i="37" s="1"/>
  <c r="Z145" i="37"/>
  <c r="AF145" i="37" s="1"/>
  <c r="AL145" i="37" s="1"/>
  <c r="AV145" i="37" s="1"/>
  <c r="BB145" i="37" s="1"/>
  <c r="BH145" i="37" s="1"/>
  <c r="BN145" i="37" s="1"/>
  <c r="BX145" i="37" s="1"/>
  <c r="CD145" i="37" s="1"/>
  <c r="CJ145" i="37" s="1"/>
  <c r="CP145" i="37" s="1"/>
  <c r="CZ145" i="37" s="1"/>
  <c r="DF145" i="37" s="1"/>
  <c r="DL145" i="37" s="1"/>
  <c r="DR145" i="37" s="1"/>
  <c r="T115" i="37"/>
  <c r="DC93" i="37"/>
  <c r="AY93" i="37"/>
  <c r="DI93" i="37"/>
  <c r="Y182" i="37"/>
  <c r="AE182" i="37" s="1"/>
  <c r="AK182" i="37" s="1"/>
  <c r="AU182" i="37" s="1"/>
  <c r="BA182" i="37" s="1"/>
  <c r="Y158" i="37"/>
  <c r="AE158" i="37" s="1"/>
  <c r="Y124" i="37"/>
  <c r="AE124" i="37" s="1"/>
  <c r="Z161" i="37"/>
  <c r="AF161" i="37" s="1"/>
  <c r="AL161" i="37" s="1"/>
  <c r="AV161" i="37" s="1"/>
  <c r="BB161" i="37" s="1"/>
  <c r="BH161" i="37" s="1"/>
  <c r="BN161" i="37" s="1"/>
  <c r="BX161" i="37" s="1"/>
  <c r="CD161" i="37" s="1"/>
  <c r="CJ161" i="37" s="1"/>
  <c r="CP161" i="37" s="1"/>
  <c r="CZ161" i="37" s="1"/>
  <c r="DF161" i="37" s="1"/>
  <c r="DL161" i="37" s="1"/>
  <c r="DR161" i="37" s="1"/>
  <c r="Z154" i="37"/>
  <c r="AF154" i="37" s="1"/>
  <c r="AL154" i="37" s="1"/>
  <c r="AV154" i="37" s="1"/>
  <c r="BB154" i="37" s="1"/>
  <c r="BH154" i="37" s="1"/>
  <c r="BN154" i="37" s="1"/>
  <c r="BX154" i="37" s="1"/>
  <c r="CD154" i="37" s="1"/>
  <c r="CJ154" i="37" s="1"/>
  <c r="CP154" i="37" s="1"/>
  <c r="CZ154" i="37" s="1"/>
  <c r="DF154" i="37" s="1"/>
  <c r="DL154" i="37" s="1"/>
  <c r="DR154" i="37" s="1"/>
  <c r="Z142" i="37"/>
  <c r="AF142" i="37" s="1"/>
  <c r="Y130" i="37"/>
  <c r="AE130" i="37" s="1"/>
  <c r="CM34" i="37"/>
  <c r="CM61" i="37"/>
  <c r="U112" i="37"/>
  <c r="U110" i="37"/>
  <c r="BE34" i="37"/>
  <c r="U108" i="37"/>
  <c r="U146" i="37"/>
  <c r="U152" i="37"/>
  <c r="AI49" i="37"/>
  <c r="BK34" i="37"/>
  <c r="AC34" i="37"/>
  <c r="U154" i="37"/>
  <c r="U143" i="37"/>
  <c r="U162" i="37"/>
  <c r="U149" i="37"/>
  <c r="U161" i="37"/>
  <c r="P140" i="37"/>
  <c r="CS34" i="37"/>
  <c r="DU34" i="37"/>
  <c r="BQ34" i="37"/>
  <c r="CA34" i="37"/>
  <c r="P148" i="37"/>
  <c r="W61" i="37"/>
  <c r="AY73" i="37"/>
  <c r="BK73" i="37"/>
  <c r="CG34" i="37"/>
  <c r="AO34" i="37"/>
  <c r="DC34" i="37"/>
  <c r="AY34" i="37"/>
  <c r="DI34" i="37"/>
  <c r="DO34" i="37"/>
  <c r="U160" i="37"/>
  <c r="U109" i="37"/>
  <c r="U145" i="37"/>
  <c r="CS93" i="37"/>
  <c r="AO93" i="37"/>
  <c r="AI61" i="37"/>
  <c r="W73" i="37"/>
  <c r="AC61" i="37"/>
  <c r="AC49" i="37"/>
  <c r="DU93" i="37"/>
  <c r="BE61" i="37"/>
  <c r="BQ93" i="37"/>
  <c r="CG93" i="37"/>
  <c r="AC93" i="37"/>
  <c r="CM93" i="37"/>
  <c r="DO93" i="37"/>
  <c r="CA93" i="37"/>
  <c r="W93" i="37"/>
  <c r="BK93" i="37"/>
  <c r="W34" i="37"/>
  <c r="W16" i="37" s="1"/>
  <c r="AI34" i="37"/>
  <c r="CG49" i="37"/>
  <c r="CS61" i="37"/>
  <c r="CG73" i="37"/>
  <c r="AO49" i="37"/>
  <c r="CM49" i="37"/>
  <c r="CS49" i="37"/>
  <c r="CM73" i="37"/>
  <c r="AI73" i="37"/>
  <c r="W49" i="37"/>
  <c r="BE73" i="37"/>
  <c r="CA49" i="37"/>
  <c r="CA61" i="37"/>
  <c r="CG61" i="37"/>
  <c r="AC73" i="37"/>
  <c r="AY49" i="37"/>
  <c r="BK49" i="37"/>
  <c r="BQ61" i="37"/>
  <c r="BQ73" i="37"/>
  <c r="CA73" i="37"/>
  <c r="CS73" i="37"/>
  <c r="BQ49" i="37"/>
  <c r="BE49" i="37"/>
  <c r="AY61" i="37"/>
  <c r="BK61" i="37"/>
  <c r="AO73" i="37"/>
  <c r="AI93" i="37"/>
  <c r="AO61" i="37"/>
  <c r="U131" i="37"/>
  <c r="U113" i="37"/>
  <c r="U104" i="37"/>
  <c r="Z110" i="37"/>
  <c r="Z124" i="37"/>
  <c r="AF124" i="37" s="1"/>
  <c r="AL124" i="37" s="1"/>
  <c r="AV124" i="37" s="1"/>
  <c r="BB124" i="37" s="1"/>
  <c r="BH124" i="37" s="1"/>
  <c r="BN124" i="37" s="1"/>
  <c r="BX124" i="37" s="1"/>
  <c r="CD124" i="37" s="1"/>
  <c r="CJ124" i="37" s="1"/>
  <c r="CP124" i="37" s="1"/>
  <c r="CZ124" i="37" s="1"/>
  <c r="DF124" i="37" s="1"/>
  <c r="DL124" i="37" s="1"/>
  <c r="DR124" i="37" s="1"/>
  <c r="T102" i="37"/>
  <c r="Y105" i="37"/>
  <c r="P122" i="37"/>
  <c r="P107" i="37"/>
  <c r="U117" i="37"/>
  <c r="Z103" i="37"/>
  <c r="T129" i="37"/>
  <c r="Z130" i="37"/>
  <c r="T122" i="37"/>
  <c r="U125" i="37"/>
  <c r="Z109" i="37"/>
  <c r="U111" i="37"/>
  <c r="T107" i="37"/>
  <c r="P164" i="37"/>
  <c r="Y143" i="37"/>
  <c r="AE143" i="37" s="1"/>
  <c r="AK143" i="37" s="1"/>
  <c r="Y160" i="37"/>
  <c r="AE160" i="37" s="1"/>
  <c r="U165" i="37"/>
  <c r="U153" i="37"/>
  <c r="U141" i="37"/>
  <c r="P156" i="37"/>
  <c r="T148" i="37"/>
  <c r="U142" i="37"/>
  <c r="T140" i="37"/>
  <c r="U144" i="37"/>
  <c r="Z167" i="37"/>
  <c r="T164" i="37"/>
  <c r="Y169" i="37"/>
  <c r="Z168" i="37"/>
  <c r="AF168" i="37" s="1"/>
  <c r="AL168" i="37" s="1"/>
  <c r="AV168" i="37" s="1"/>
  <c r="BB168" i="37" s="1"/>
  <c r="BH168" i="37" s="1"/>
  <c r="BN168" i="37" s="1"/>
  <c r="BX168" i="37" s="1"/>
  <c r="CD168" i="37" s="1"/>
  <c r="CJ168" i="37" s="1"/>
  <c r="CP168" i="37" s="1"/>
  <c r="CZ168" i="37" s="1"/>
  <c r="DF168" i="37" s="1"/>
  <c r="DL168" i="37" s="1"/>
  <c r="DR168" i="37" s="1"/>
  <c r="U159" i="37"/>
  <c r="U158" i="37"/>
  <c r="T156" i="37"/>
  <c r="U157" i="37"/>
  <c r="U150" i="37"/>
  <c r="U151" i="37"/>
  <c r="Z150" i="37"/>
  <c r="U176" i="37"/>
  <c r="Y187" i="37"/>
  <c r="AE187" i="37" s="1"/>
  <c r="P175" i="37"/>
  <c r="Z177" i="37"/>
  <c r="T185" i="37"/>
  <c r="Y176" i="37"/>
  <c r="P185" i="37"/>
  <c r="T175" i="37"/>
  <c r="U181" i="37"/>
  <c r="P180" i="37"/>
  <c r="Y178" i="37"/>
  <c r="U178" i="37"/>
  <c r="Y188" i="37"/>
  <c r="U188" i="37"/>
  <c r="U186" i="37"/>
  <c r="Y186" i="37"/>
  <c r="T180" i="37"/>
  <c r="U182" i="37"/>
  <c r="Z186" i="37"/>
  <c r="BK193" i="41" l="1"/>
  <c r="BK12" i="41"/>
  <c r="CC149" i="41"/>
  <c r="BY149" i="41"/>
  <c r="CC146" i="41"/>
  <c r="BY146" i="41"/>
  <c r="BY125" i="41"/>
  <c r="CC125" i="41"/>
  <c r="CC168" i="41"/>
  <c r="BY168" i="41"/>
  <c r="CC117" i="41"/>
  <c r="BY117" i="41"/>
  <c r="CC176" i="41"/>
  <c r="BY176" i="41"/>
  <c r="CC116" i="41"/>
  <c r="BY116" i="41"/>
  <c r="BY115" i="41" s="1"/>
  <c r="CA115" i="41" s="1"/>
  <c r="CE103" i="41"/>
  <c r="CE102" i="41" s="1"/>
  <c r="CG102" i="41" s="1"/>
  <c r="CI103" i="41"/>
  <c r="CI110" i="41"/>
  <c r="CE110" i="41"/>
  <c r="CC157" i="41"/>
  <c r="BY157" i="41"/>
  <c r="BO140" i="41"/>
  <c r="BQ140" i="41" s="1"/>
  <c r="CD181" i="41"/>
  <c r="BX180" i="41"/>
  <c r="CC153" i="41"/>
  <c r="BY153" i="41"/>
  <c r="CC161" i="41"/>
  <c r="BY161" i="41"/>
  <c r="CC181" i="41"/>
  <c r="BY181" i="41"/>
  <c r="BY158" i="41"/>
  <c r="CC158" i="41"/>
  <c r="CC127" i="41"/>
  <c r="BY127" i="41"/>
  <c r="BY169" i="41"/>
  <c r="CC169" i="41"/>
  <c r="CC154" i="41"/>
  <c r="BY154" i="41"/>
  <c r="CC151" i="41"/>
  <c r="BY151" i="41"/>
  <c r="CC150" i="41"/>
  <c r="BY150" i="41"/>
  <c r="BO107" i="41"/>
  <c r="BQ107" i="41" s="1"/>
  <c r="BQ135" i="41" s="1"/>
  <c r="BY141" i="41"/>
  <c r="CC141" i="41"/>
  <c r="CC178" i="41"/>
  <c r="BY178" i="41"/>
  <c r="CC188" i="41"/>
  <c r="BY188" i="41"/>
  <c r="BO180" i="41"/>
  <c r="BQ180" i="41" s="1"/>
  <c r="CC142" i="41"/>
  <c r="BY142" i="41"/>
  <c r="BE194" i="41"/>
  <c r="BE13" i="41"/>
  <c r="BO164" i="41"/>
  <c r="BQ164" i="41" s="1"/>
  <c r="CD116" i="41"/>
  <c r="BX115" i="41"/>
  <c r="BY126" i="41"/>
  <c r="CC126" i="41"/>
  <c r="BY133" i="41"/>
  <c r="CC133" i="41"/>
  <c r="CO105" i="41"/>
  <c r="CK105" i="41"/>
  <c r="CC152" i="41"/>
  <c r="BY152" i="41"/>
  <c r="CC108" i="41"/>
  <c r="BY108" i="41"/>
  <c r="CC124" i="41"/>
  <c r="BY124" i="41"/>
  <c r="BY122" i="41" s="1"/>
  <c r="CA122" i="41" s="1"/>
  <c r="CC183" i="41"/>
  <c r="BY183" i="41"/>
  <c r="BY166" i="41"/>
  <c r="CC166" i="41"/>
  <c r="BY144" i="41"/>
  <c r="CC144" i="41"/>
  <c r="CC187" i="41"/>
  <c r="BY187" i="41"/>
  <c r="CD165" i="41"/>
  <c r="BX164" i="41"/>
  <c r="CD186" i="41"/>
  <c r="BX185" i="41"/>
  <c r="BO148" i="41"/>
  <c r="BQ148" i="41" s="1"/>
  <c r="BX122" i="41"/>
  <c r="CD123" i="41"/>
  <c r="CC182" i="41"/>
  <c r="BY182" i="41"/>
  <c r="BK194" i="41"/>
  <c r="BK13" i="41"/>
  <c r="CO120" i="41"/>
  <c r="CK120" i="41"/>
  <c r="BY165" i="41"/>
  <c r="BY164" i="41" s="1"/>
  <c r="CA164" i="41" s="1"/>
  <c r="CC165" i="41"/>
  <c r="CD108" i="41"/>
  <c r="BX107" i="41"/>
  <c r="CC131" i="41"/>
  <c r="BY131" i="41"/>
  <c r="BK189" i="41"/>
  <c r="CD130" i="41"/>
  <c r="BX129" i="41"/>
  <c r="AY192" i="41"/>
  <c r="AY11" i="41"/>
  <c r="BQ189" i="41"/>
  <c r="CC143" i="41"/>
  <c r="BY143" i="41"/>
  <c r="CE123" i="41"/>
  <c r="CI123" i="41"/>
  <c r="CO104" i="41"/>
  <c r="CK104" i="41"/>
  <c r="BY130" i="41"/>
  <c r="CC130" i="41"/>
  <c r="CC167" i="41"/>
  <c r="BY167" i="41"/>
  <c r="CC177" i="41"/>
  <c r="BY177" i="41"/>
  <c r="CC112" i="41"/>
  <c r="BY112" i="41"/>
  <c r="CJ103" i="41"/>
  <c r="CD102" i="41"/>
  <c r="CC132" i="41"/>
  <c r="BY132" i="41"/>
  <c r="CC113" i="41"/>
  <c r="BY113" i="41"/>
  <c r="CC119" i="41"/>
  <c r="BY119" i="41"/>
  <c r="CD149" i="41"/>
  <c r="BX148" i="41"/>
  <c r="BY159" i="41"/>
  <c r="CC159" i="41"/>
  <c r="AO192" i="41"/>
  <c r="AO11" i="41"/>
  <c r="CD141" i="41"/>
  <c r="BX140" i="41"/>
  <c r="CC109" i="41"/>
  <c r="BY109" i="41"/>
  <c r="CD157" i="41"/>
  <c r="BX156" i="41"/>
  <c r="BY162" i="41"/>
  <c r="CC162" i="41"/>
  <c r="CC186" i="41"/>
  <c r="BY186" i="41"/>
  <c r="CC145" i="41"/>
  <c r="BY145" i="41"/>
  <c r="BY111" i="41"/>
  <c r="CC111" i="41"/>
  <c r="BE193" i="41"/>
  <c r="BE12" i="41"/>
  <c r="BE195" i="41"/>
  <c r="BE14" i="41"/>
  <c r="CC160" i="41"/>
  <c r="BY160" i="41"/>
  <c r="CC118" i="41"/>
  <c r="BY118" i="41"/>
  <c r="BO115" i="41"/>
  <c r="BQ115" i="41" s="1"/>
  <c r="BO156" i="41"/>
  <c r="BQ156" i="41" s="1"/>
  <c r="BO185" i="41"/>
  <c r="BQ185" i="41" s="1"/>
  <c r="CC134" i="41"/>
  <c r="BY134" i="41"/>
  <c r="BX175" i="41"/>
  <c r="CD176" i="41"/>
  <c r="AI12" i="20"/>
  <c r="AA131" i="37"/>
  <c r="AL11" i="20"/>
  <c r="AI11" i="20"/>
  <c r="AF11" i="20"/>
  <c r="AF13" i="20" s="1"/>
  <c r="AC11" i="20"/>
  <c r="AC13" i="20" s="1"/>
  <c r="AO57" i="20"/>
  <c r="E29" i="35" s="1"/>
  <c r="AN66" i="20"/>
  <c r="AF12" i="20"/>
  <c r="AO48" i="20"/>
  <c r="E28" i="35" s="1"/>
  <c r="AN57" i="20"/>
  <c r="Y11" i="20"/>
  <c r="V12" i="20"/>
  <c r="P12" i="20"/>
  <c r="S11" i="20"/>
  <c r="P11" i="20"/>
  <c r="AO79" i="20"/>
  <c r="E31" i="35" s="1"/>
  <c r="V11" i="20"/>
  <c r="AN90" i="20"/>
  <c r="AI13" i="20"/>
  <c r="AO66" i="20"/>
  <c r="E30" i="35" s="1"/>
  <c r="AO101" i="20"/>
  <c r="E33" i="35" s="1"/>
  <c r="AL12" i="20"/>
  <c r="AO41" i="20"/>
  <c r="Y12" i="20"/>
  <c r="AN101" i="20"/>
  <c r="AO90" i="20"/>
  <c r="E32" i="35" s="1"/>
  <c r="AN79" i="20"/>
  <c r="AA119" i="37"/>
  <c r="AE119" i="37"/>
  <c r="AA120" i="37"/>
  <c r="AE120" i="37"/>
  <c r="AE127" i="37"/>
  <c r="AA127" i="37"/>
  <c r="AE126" i="37"/>
  <c r="AA126" i="37"/>
  <c r="BN126" i="37"/>
  <c r="AF131" i="37"/>
  <c r="AL131" i="37" s="1"/>
  <c r="AV131" i="37" s="1"/>
  <c r="BB131" i="37" s="1"/>
  <c r="BH131" i="37" s="1"/>
  <c r="BN131" i="37" s="1"/>
  <c r="BX131" i="37" s="1"/>
  <c r="CD131" i="37" s="1"/>
  <c r="CJ131" i="37" s="1"/>
  <c r="CP131" i="37" s="1"/>
  <c r="CZ131" i="37" s="1"/>
  <c r="DF131" i="37" s="1"/>
  <c r="DL131" i="37" s="1"/>
  <c r="DR131" i="37" s="1"/>
  <c r="AO29" i="20"/>
  <c r="S12" i="20"/>
  <c r="AA132" i="37"/>
  <c r="AE132" i="37"/>
  <c r="AA133" i="37"/>
  <c r="AE133" i="37"/>
  <c r="AE134" i="37"/>
  <c r="AA134" i="37"/>
  <c r="DC18" i="37"/>
  <c r="AA144" i="37"/>
  <c r="AA109" i="37"/>
  <c r="AA104" i="37"/>
  <c r="DI199" i="37"/>
  <c r="U122" i="37"/>
  <c r="W122" i="37" s="1"/>
  <c r="AG160" i="37"/>
  <c r="AA151" i="37"/>
  <c r="AE151" i="37"/>
  <c r="AK151" i="37" s="1"/>
  <c r="EA49" i="37"/>
  <c r="AA117" i="37"/>
  <c r="AA146" i="37"/>
  <c r="AE104" i="37"/>
  <c r="AK104" i="37" s="1"/>
  <c r="AA142" i="37"/>
  <c r="Z180" i="37"/>
  <c r="AA112" i="37"/>
  <c r="AA108" i="37"/>
  <c r="EB44" i="37"/>
  <c r="I25" i="35" s="1"/>
  <c r="DU199" i="37"/>
  <c r="AE144" i="37"/>
  <c r="AK144" i="37" s="1"/>
  <c r="AA111" i="37"/>
  <c r="AA123" i="37"/>
  <c r="AA162" i="37"/>
  <c r="CS17" i="37"/>
  <c r="EB93" i="37"/>
  <c r="EA73" i="37"/>
  <c r="EB61" i="37"/>
  <c r="EB49" i="37"/>
  <c r="EA61" i="37"/>
  <c r="EB73" i="37"/>
  <c r="DO18" i="37"/>
  <c r="AG187" i="37"/>
  <c r="AM183" i="37"/>
  <c r="AA183" i="37"/>
  <c r="AA187" i="37"/>
  <c r="AF181" i="37"/>
  <c r="AL181" i="37" s="1"/>
  <c r="AV181" i="37" s="1"/>
  <c r="BB181" i="37" s="1"/>
  <c r="BH181" i="37" s="1"/>
  <c r="AA165" i="37"/>
  <c r="AG165" i="37"/>
  <c r="AG162" i="37"/>
  <c r="AA154" i="37"/>
  <c r="AG146" i="37"/>
  <c r="U115" i="37"/>
  <c r="W115" i="37" s="1"/>
  <c r="U102" i="37"/>
  <c r="W102" i="37" s="1"/>
  <c r="AG183" i="37"/>
  <c r="AA182" i="37"/>
  <c r="AA181" i="37"/>
  <c r="U175" i="37"/>
  <c r="W175" i="37" s="1"/>
  <c r="Z156" i="37"/>
  <c r="AA158" i="37"/>
  <c r="AA149" i="37"/>
  <c r="U164" i="37"/>
  <c r="W164" i="37" s="1"/>
  <c r="AA157" i="37"/>
  <c r="AK162" i="37"/>
  <c r="AU162" i="37" s="1"/>
  <c r="AA159" i="37"/>
  <c r="AA161" i="37"/>
  <c r="AE149" i="37"/>
  <c r="AG149" i="37" s="1"/>
  <c r="AW152" i="37"/>
  <c r="AG153" i="37"/>
  <c r="AA153" i="37"/>
  <c r="AA141" i="37"/>
  <c r="Z140" i="37"/>
  <c r="AA145" i="37"/>
  <c r="U129" i="37"/>
  <c r="W129" i="37" s="1"/>
  <c r="AG117" i="37"/>
  <c r="AE131" i="37"/>
  <c r="AK131" i="37" s="1"/>
  <c r="AG123" i="37"/>
  <c r="AA125" i="37"/>
  <c r="AG125" i="37"/>
  <c r="AF115" i="37"/>
  <c r="Z115" i="37"/>
  <c r="AK117" i="37"/>
  <c r="AM117" i="37" s="1"/>
  <c r="AA118" i="37"/>
  <c r="AA113" i="37"/>
  <c r="AG112" i="37"/>
  <c r="DC199" i="37"/>
  <c r="DI18" i="37"/>
  <c r="DO199" i="37"/>
  <c r="DU18" i="37"/>
  <c r="DC198" i="37"/>
  <c r="DC17" i="37"/>
  <c r="CA17" i="37"/>
  <c r="CA198" i="37"/>
  <c r="AO17" i="37"/>
  <c r="AO198" i="37"/>
  <c r="DU17" i="37"/>
  <c r="DU198" i="37"/>
  <c r="AI198" i="37"/>
  <c r="AI17" i="37"/>
  <c r="CM198" i="37"/>
  <c r="CM17" i="37"/>
  <c r="BE17" i="37"/>
  <c r="BE198" i="37"/>
  <c r="BQ17" i="37"/>
  <c r="BQ198" i="37"/>
  <c r="DI17" i="37"/>
  <c r="DI198" i="37"/>
  <c r="BK17" i="37"/>
  <c r="BK198" i="37"/>
  <c r="AC198" i="37"/>
  <c r="AC17" i="37"/>
  <c r="CG198" i="37"/>
  <c r="CG17" i="37"/>
  <c r="AY198" i="37"/>
  <c r="AY17" i="37"/>
  <c r="DO17" i="37"/>
  <c r="DO198" i="37"/>
  <c r="W198" i="37"/>
  <c r="W17" i="37"/>
  <c r="CG197" i="37"/>
  <c r="CG16" i="37"/>
  <c r="CA16" i="37"/>
  <c r="CA197" i="37"/>
  <c r="CM16" i="37"/>
  <c r="CM197" i="37"/>
  <c r="BQ197" i="37"/>
  <c r="BQ16" i="37"/>
  <c r="AI16" i="37"/>
  <c r="AI197" i="37"/>
  <c r="DI16" i="37"/>
  <c r="DI197" i="37"/>
  <c r="DU197" i="37"/>
  <c r="DU16" i="37"/>
  <c r="AY197" i="37"/>
  <c r="AY16" i="37"/>
  <c r="CS197" i="37"/>
  <c r="CS16" i="37"/>
  <c r="AC16" i="37"/>
  <c r="AC197" i="37"/>
  <c r="AO197" i="37"/>
  <c r="AO16" i="37"/>
  <c r="DO197" i="37"/>
  <c r="DO16" i="37"/>
  <c r="DC16" i="37"/>
  <c r="DC197" i="37"/>
  <c r="BK16" i="37"/>
  <c r="BK197" i="37"/>
  <c r="BE197" i="37"/>
  <c r="BE16" i="37"/>
  <c r="AM152" i="37"/>
  <c r="AG116" i="37"/>
  <c r="AK187" i="37"/>
  <c r="AU187" i="37" s="1"/>
  <c r="AL115" i="37"/>
  <c r="AA166" i="37"/>
  <c r="AA168" i="37"/>
  <c r="AA116" i="37"/>
  <c r="U180" i="37"/>
  <c r="W180" i="37" s="1"/>
  <c r="AG152" i="37"/>
  <c r="AA152" i="37"/>
  <c r="AG166" i="37"/>
  <c r="AI84" i="37"/>
  <c r="AI199" i="37" s="1"/>
  <c r="CS84" i="37"/>
  <c r="CS18" i="37" s="1"/>
  <c r="AG143" i="37"/>
  <c r="AY84" i="37"/>
  <c r="AY199" i="37" s="1"/>
  <c r="AC84" i="37"/>
  <c r="CA84" i="37"/>
  <c r="CG199" i="37" s="1"/>
  <c r="U107" i="37"/>
  <c r="W107" i="37" s="1"/>
  <c r="CM84" i="37"/>
  <c r="CM18" i="37" s="1"/>
  <c r="EB34" i="37"/>
  <c r="I24" i="35" s="1"/>
  <c r="AM161" i="37"/>
  <c r="AG161" i="37"/>
  <c r="AO84" i="37"/>
  <c r="AO18" i="37" s="1"/>
  <c r="W84" i="37"/>
  <c r="BE84" i="37"/>
  <c r="BE18" i="37" s="1"/>
  <c r="BK84" i="37"/>
  <c r="BK199" i="37" s="1"/>
  <c r="AM146" i="37"/>
  <c r="BQ84" i="37"/>
  <c r="BQ18" i="37" s="1"/>
  <c r="CG84" i="37"/>
  <c r="CG18" i="37" s="1"/>
  <c r="W197" i="37"/>
  <c r="AF110" i="37"/>
  <c r="AA110" i="37"/>
  <c r="AA124" i="37"/>
  <c r="AL122" i="37"/>
  <c r="AF122" i="37"/>
  <c r="AA105" i="37"/>
  <c r="AE105" i="37"/>
  <c r="Z122" i="37"/>
  <c r="BG103" i="37"/>
  <c r="AF103" i="37"/>
  <c r="Z102" i="37"/>
  <c r="AA103" i="37"/>
  <c r="Z129" i="37"/>
  <c r="AF130" i="37"/>
  <c r="AG130" i="37" s="1"/>
  <c r="AA130" i="37"/>
  <c r="AK130" i="37"/>
  <c r="AM123" i="37"/>
  <c r="AU123" i="37"/>
  <c r="BB123" i="37"/>
  <c r="AV122" i="37"/>
  <c r="AM125" i="37"/>
  <c r="AU125" i="37"/>
  <c r="AK124" i="37"/>
  <c r="AG124" i="37"/>
  <c r="AM116" i="37"/>
  <c r="AU116" i="37"/>
  <c r="AV115" i="37"/>
  <c r="BB116" i="37"/>
  <c r="AG118" i="37"/>
  <c r="AK118" i="37"/>
  <c r="AG113" i="37"/>
  <c r="AK113" i="37"/>
  <c r="AK109" i="37"/>
  <c r="AU110" i="37"/>
  <c r="AM112" i="37"/>
  <c r="AU112" i="37"/>
  <c r="AG108" i="37"/>
  <c r="AK108" i="37"/>
  <c r="Z107" i="37"/>
  <c r="AF109" i="37"/>
  <c r="AV108" i="37"/>
  <c r="AG111" i="37"/>
  <c r="AK111" i="37"/>
  <c r="AK160" i="37"/>
  <c r="AM160" i="37" s="1"/>
  <c r="U148" i="37"/>
  <c r="W148" i="37" s="1"/>
  <c r="AA160" i="37"/>
  <c r="AA143" i="37"/>
  <c r="AG141" i="37"/>
  <c r="AL141" i="37"/>
  <c r="BA146" i="37"/>
  <c r="AW146" i="37"/>
  <c r="AK145" i="37"/>
  <c r="AG145" i="37"/>
  <c r="AK142" i="37"/>
  <c r="AG142" i="37"/>
  <c r="U140" i="37"/>
  <c r="W140" i="37" s="1"/>
  <c r="AL142" i="37"/>
  <c r="AF140" i="37"/>
  <c r="BM141" i="37"/>
  <c r="AU143" i="37"/>
  <c r="AM143" i="37"/>
  <c r="AA169" i="37"/>
  <c r="AE169" i="37"/>
  <c r="AV165" i="37"/>
  <c r="AF167" i="37"/>
  <c r="Z164" i="37"/>
  <c r="AU166" i="37"/>
  <c r="AM166" i="37"/>
  <c r="AU165" i="37"/>
  <c r="AM165" i="37"/>
  <c r="AK167" i="37"/>
  <c r="AK168" i="37"/>
  <c r="AG168" i="37"/>
  <c r="AA167" i="37"/>
  <c r="U156" i="37"/>
  <c r="W156" i="37" s="1"/>
  <c r="AK158" i="37"/>
  <c r="AG158" i="37"/>
  <c r="AK159" i="37"/>
  <c r="AG159" i="37"/>
  <c r="AF156" i="37"/>
  <c r="AL157" i="37"/>
  <c r="BA161" i="37"/>
  <c r="AW161" i="37"/>
  <c r="AK157" i="37"/>
  <c r="AG157" i="37"/>
  <c r="BA153" i="37"/>
  <c r="AW153" i="37"/>
  <c r="AK150" i="37"/>
  <c r="BC152" i="37"/>
  <c r="BG152" i="37"/>
  <c r="Z148" i="37"/>
  <c r="AF150" i="37"/>
  <c r="AG150" i="37" s="1"/>
  <c r="AV149" i="37"/>
  <c r="AK154" i="37"/>
  <c r="AG154" i="37"/>
  <c r="AM153" i="37"/>
  <c r="AA150" i="37"/>
  <c r="AA176" i="37"/>
  <c r="AE176" i="37"/>
  <c r="AF177" i="37"/>
  <c r="AF175" i="37" s="1"/>
  <c r="AA177" i="37"/>
  <c r="Z175" i="37"/>
  <c r="AL182" i="37"/>
  <c r="AG182" i="37"/>
  <c r="BG182" i="37"/>
  <c r="AF186" i="37"/>
  <c r="Z185" i="37"/>
  <c r="BA183" i="37"/>
  <c r="AW183" i="37"/>
  <c r="AE186" i="37"/>
  <c r="AA186" i="37"/>
  <c r="U185" i="37"/>
  <c r="BA177" i="37"/>
  <c r="AE188" i="37"/>
  <c r="AA188" i="37"/>
  <c r="AE178" i="37"/>
  <c r="AA178" i="37"/>
  <c r="BX176" i="37"/>
  <c r="AK181" i="37"/>
  <c r="CP103" i="41" l="1"/>
  <c r="CJ102" i="41"/>
  <c r="CE151" i="41"/>
  <c r="CI151" i="41"/>
  <c r="CJ181" i="41"/>
  <c r="CD180" i="41"/>
  <c r="CE145" i="41"/>
  <c r="CI145" i="41"/>
  <c r="BY129" i="41"/>
  <c r="CA129" i="41" s="1"/>
  <c r="CJ108" i="41"/>
  <c r="CD107" i="41"/>
  <c r="CE182" i="41"/>
  <c r="CI182" i="41"/>
  <c r="CY105" i="41"/>
  <c r="CQ105" i="41"/>
  <c r="CI178" i="41"/>
  <c r="CE178" i="41"/>
  <c r="BY180" i="41"/>
  <c r="CA180" i="41" s="1"/>
  <c r="BQ170" i="41"/>
  <c r="CE116" i="41"/>
  <c r="CI116" i="41"/>
  <c r="BY185" i="41"/>
  <c r="CA185" i="41" s="1"/>
  <c r="AY200" i="41"/>
  <c r="AY19" i="41"/>
  <c r="CI165" i="41"/>
  <c r="CE165" i="41"/>
  <c r="CD122" i="41"/>
  <c r="CJ123" i="41"/>
  <c r="CI187" i="41"/>
  <c r="CE187" i="41"/>
  <c r="CI124" i="41"/>
  <c r="CE124" i="41"/>
  <c r="CE122" i="41" s="1"/>
  <c r="CG122" i="41" s="1"/>
  <c r="CI133" i="41"/>
  <c r="CE133" i="41"/>
  <c r="CE141" i="41"/>
  <c r="CI141" i="41"/>
  <c r="CI154" i="41"/>
  <c r="CE154" i="41"/>
  <c r="CI181" i="41"/>
  <c r="CE181" i="41"/>
  <c r="CE180" i="41" s="1"/>
  <c r="CG180" i="41" s="1"/>
  <c r="BY156" i="41"/>
  <c r="CA156" i="41" s="1"/>
  <c r="BY175" i="41"/>
  <c r="CA175" i="41" s="1"/>
  <c r="BQ193" i="41"/>
  <c r="BQ12" i="41"/>
  <c r="CE161" i="41"/>
  <c r="CI161" i="41"/>
  <c r="BY148" i="41"/>
  <c r="CA148" i="41" s="1"/>
  <c r="CJ165" i="41"/>
  <c r="CD164" i="41"/>
  <c r="CI134" i="41"/>
  <c r="CE134" i="41"/>
  <c r="CI109" i="41"/>
  <c r="CE109" i="41"/>
  <c r="CI119" i="41"/>
  <c r="CE119" i="41"/>
  <c r="CI169" i="41"/>
  <c r="CE169" i="41"/>
  <c r="CI146" i="41"/>
  <c r="CE146" i="41"/>
  <c r="CO123" i="41"/>
  <c r="CK123" i="41"/>
  <c r="CJ130" i="41"/>
  <c r="CD129" i="41"/>
  <c r="CI142" i="41"/>
  <c r="CE142" i="41"/>
  <c r="BE192" i="41"/>
  <c r="BE11" i="41"/>
  <c r="AO200" i="41"/>
  <c r="AO19" i="41"/>
  <c r="CI113" i="41"/>
  <c r="CE113" i="41"/>
  <c r="CE177" i="41"/>
  <c r="CI177" i="41"/>
  <c r="BK195" i="41"/>
  <c r="BK14" i="41"/>
  <c r="CY120" i="41"/>
  <c r="CQ120" i="41"/>
  <c r="CE166" i="41"/>
  <c r="CI166" i="41"/>
  <c r="CE108" i="41"/>
  <c r="CI108" i="41"/>
  <c r="CO110" i="41"/>
  <c r="CK110" i="41"/>
  <c r="CI117" i="41"/>
  <c r="CE117" i="41"/>
  <c r="CI149" i="41"/>
  <c r="CE149" i="41"/>
  <c r="CE148" i="41" s="1"/>
  <c r="CG148" i="41" s="1"/>
  <c r="BQ195" i="41"/>
  <c r="BQ14" i="41"/>
  <c r="CI183" i="41"/>
  <c r="CE183" i="41"/>
  <c r="CI160" i="41"/>
  <c r="CE160" i="41"/>
  <c r="CI144" i="41"/>
  <c r="CE144" i="41"/>
  <c r="CI157" i="41"/>
  <c r="CE157" i="41"/>
  <c r="CI126" i="41"/>
  <c r="CE126" i="41"/>
  <c r="CJ176" i="41"/>
  <c r="CD175" i="41"/>
  <c r="CI111" i="41"/>
  <c r="CE111" i="41"/>
  <c r="CE159" i="41"/>
  <c r="CI159" i="41"/>
  <c r="CJ186" i="41"/>
  <c r="CD185" i="41"/>
  <c r="CE150" i="41"/>
  <c r="CI150" i="41"/>
  <c r="CI127" i="41"/>
  <c r="CE127" i="41"/>
  <c r="CE153" i="41"/>
  <c r="CI153" i="41"/>
  <c r="CO103" i="41"/>
  <c r="CK103" i="41"/>
  <c r="CK102" i="41" s="1"/>
  <c r="CM102" i="41" s="1"/>
  <c r="CI130" i="41"/>
  <c r="CE130" i="41"/>
  <c r="CE129" i="41" s="1"/>
  <c r="CG129" i="41" s="1"/>
  <c r="CI125" i="41"/>
  <c r="CE125" i="41"/>
  <c r="CJ149" i="41"/>
  <c r="CD148" i="41"/>
  <c r="CE186" i="41"/>
  <c r="CI186" i="41"/>
  <c r="CD140" i="41"/>
  <c r="CJ141" i="41"/>
  <c r="CE112" i="41"/>
  <c r="CI112" i="41"/>
  <c r="CQ104" i="41"/>
  <c r="CY104" i="41"/>
  <c r="BY140" i="41"/>
  <c r="CA140" i="41" s="1"/>
  <c r="CI176" i="41"/>
  <c r="CE176" i="41"/>
  <c r="CI162" i="41"/>
  <c r="CE162" i="41"/>
  <c r="BY107" i="41"/>
  <c r="CA107" i="41" s="1"/>
  <c r="CA135" i="41" s="1"/>
  <c r="CI118" i="41"/>
  <c r="CE118" i="41"/>
  <c r="CJ157" i="41"/>
  <c r="CD156" i="41"/>
  <c r="CI132" i="41"/>
  <c r="CE132" i="41"/>
  <c r="CI167" i="41"/>
  <c r="CE167" i="41"/>
  <c r="CI143" i="41"/>
  <c r="CE143" i="41"/>
  <c r="CE131" i="41"/>
  <c r="CI131" i="41"/>
  <c r="CI152" i="41"/>
  <c r="CE152" i="41"/>
  <c r="CJ116" i="41"/>
  <c r="CD115" i="41"/>
  <c r="CI188" i="41"/>
  <c r="CE188" i="41"/>
  <c r="CI158" i="41"/>
  <c r="CE158" i="41"/>
  <c r="CE168" i="41"/>
  <c r="CI168" i="41"/>
  <c r="BK192" i="41"/>
  <c r="BK11" i="41"/>
  <c r="AO12" i="20"/>
  <c r="E12" i="20" s="1"/>
  <c r="AL13" i="20"/>
  <c r="AN11" i="20"/>
  <c r="Y13" i="20"/>
  <c r="V13" i="20"/>
  <c r="S13" i="20"/>
  <c r="P13" i="20"/>
  <c r="AO11" i="20"/>
  <c r="E24" i="35"/>
  <c r="E19" i="35" s="1"/>
  <c r="AK120" i="37"/>
  <c r="AG120" i="37"/>
  <c r="AK126" i="37"/>
  <c r="AG126" i="37"/>
  <c r="AG119" i="37"/>
  <c r="AK119" i="37"/>
  <c r="AG127" i="37"/>
  <c r="AK127" i="37"/>
  <c r="BX126" i="37"/>
  <c r="AG132" i="37"/>
  <c r="AK132" i="37"/>
  <c r="AK134" i="37"/>
  <c r="AG134" i="37"/>
  <c r="AK133" i="37"/>
  <c r="AG133" i="37"/>
  <c r="AG151" i="37"/>
  <c r="AG148" i="37" s="1"/>
  <c r="AI148" i="37" s="1"/>
  <c r="EB16" i="37"/>
  <c r="EB197" i="37"/>
  <c r="EB198" i="37"/>
  <c r="G8" i="37" s="1"/>
  <c r="EB17" i="37"/>
  <c r="AG144" i="37"/>
  <c r="AG140" i="37" s="1"/>
  <c r="AA115" i="37"/>
  <c r="AC115" i="37" s="1"/>
  <c r="AF180" i="37"/>
  <c r="AG104" i="37"/>
  <c r="AG181" i="37"/>
  <c r="EB84" i="37"/>
  <c r="I26" i="35" s="1"/>
  <c r="AA140" i="37"/>
  <c r="AC140" i="37" s="1"/>
  <c r="AI15" i="37"/>
  <c r="AM162" i="37"/>
  <c r="AA148" i="37"/>
  <c r="AK149" i="37"/>
  <c r="AU149" i="37" s="1"/>
  <c r="AG131" i="37"/>
  <c r="W135" i="37"/>
  <c r="W193" i="37" s="1"/>
  <c r="AA129" i="37"/>
  <c r="AU117" i="37"/>
  <c r="BA117" i="37" s="1"/>
  <c r="AA107" i="37"/>
  <c r="AM187" i="37"/>
  <c r="AA164" i="37"/>
  <c r="AA156" i="37"/>
  <c r="AA122" i="37"/>
  <c r="CM199" i="37"/>
  <c r="CM196" i="37" s="1"/>
  <c r="AI196" i="37"/>
  <c r="DO196" i="37"/>
  <c r="DO15" i="37"/>
  <c r="AY15" i="37"/>
  <c r="AY196" i="37"/>
  <c r="DU15" i="37"/>
  <c r="DU196" i="37"/>
  <c r="BK196" i="37"/>
  <c r="BK15" i="37"/>
  <c r="DI15" i="37"/>
  <c r="DI196" i="37"/>
  <c r="DC196" i="37"/>
  <c r="DC15" i="37"/>
  <c r="CG196" i="37"/>
  <c r="CG15" i="37"/>
  <c r="CS199" i="37"/>
  <c r="CS196" i="37" s="1"/>
  <c r="AC199" i="37"/>
  <c r="AC15" i="37" s="1"/>
  <c r="AC18" i="37"/>
  <c r="AY18" i="37"/>
  <c r="AI18" i="37"/>
  <c r="W199" i="37"/>
  <c r="W15" i="37" s="1"/>
  <c r="W18" i="37"/>
  <c r="AA175" i="37"/>
  <c r="AC175" i="37" s="1"/>
  <c r="CA199" i="37"/>
  <c r="CA15" i="37" s="1"/>
  <c r="CA18" i="37"/>
  <c r="BE199" i="37"/>
  <c r="BE196" i="37" s="1"/>
  <c r="BK18" i="37"/>
  <c r="BQ199" i="37"/>
  <c r="BQ15" i="37" s="1"/>
  <c r="AO199" i="37"/>
  <c r="AO15" i="37" s="1"/>
  <c r="AA102" i="37"/>
  <c r="AK105" i="37"/>
  <c r="AG105" i="37"/>
  <c r="AL110" i="37"/>
  <c r="AG110" i="37"/>
  <c r="AM104" i="37"/>
  <c r="AU104" i="37"/>
  <c r="AF102" i="37"/>
  <c r="AL103" i="37"/>
  <c r="AG103" i="37"/>
  <c r="BM103" i="37"/>
  <c r="AU131" i="37"/>
  <c r="AM131" i="37"/>
  <c r="AU130" i="37"/>
  <c r="AL130" i="37"/>
  <c r="AF129" i="37"/>
  <c r="BA125" i="37"/>
  <c r="AW125" i="37"/>
  <c r="AM124" i="37"/>
  <c r="AU124" i="37"/>
  <c r="BH123" i="37"/>
  <c r="BB122" i="37"/>
  <c r="BA123" i="37"/>
  <c r="AW123" i="37"/>
  <c r="AU118" i="37"/>
  <c r="AM118" i="37"/>
  <c r="BA116" i="37"/>
  <c r="AW116" i="37"/>
  <c r="BH116" i="37"/>
  <c r="BB115" i="37"/>
  <c r="AU111" i="37"/>
  <c r="AM111" i="37"/>
  <c r="AW112" i="37"/>
  <c r="BA112" i="37"/>
  <c r="BB108" i="37"/>
  <c r="BA110" i="37"/>
  <c r="AL109" i="37"/>
  <c r="AM109" i="37" s="1"/>
  <c r="AF107" i="37"/>
  <c r="AG109" i="37"/>
  <c r="AU109" i="37"/>
  <c r="AM108" i="37"/>
  <c r="AU108" i="37"/>
  <c r="AU113" i="37"/>
  <c r="AM113" i="37"/>
  <c r="AU160" i="37"/>
  <c r="BA160" i="37" s="1"/>
  <c r="AV141" i="37"/>
  <c r="AM141" i="37"/>
  <c r="AG156" i="37"/>
  <c r="AI156" i="37" s="1"/>
  <c r="W170" i="37"/>
  <c r="AU142" i="37"/>
  <c r="AM142" i="37"/>
  <c r="AU144" i="37"/>
  <c r="AM144" i="37"/>
  <c r="AW143" i="37"/>
  <c r="BA143" i="37"/>
  <c r="AV142" i="37"/>
  <c r="AL140" i="37"/>
  <c r="AU145" i="37"/>
  <c r="AM145" i="37"/>
  <c r="BC146" i="37"/>
  <c r="BG146" i="37"/>
  <c r="BW141" i="37"/>
  <c r="AU167" i="37"/>
  <c r="AU168" i="37"/>
  <c r="AM168" i="37"/>
  <c r="AL167" i="37"/>
  <c r="AF164" i="37"/>
  <c r="AG167" i="37"/>
  <c r="BB165" i="37"/>
  <c r="AK169" i="37"/>
  <c r="AG169" i="37"/>
  <c r="AW165" i="37"/>
  <c r="BA165" i="37"/>
  <c r="BA166" i="37"/>
  <c r="AW166" i="37"/>
  <c r="AV157" i="37"/>
  <c r="AL156" i="37"/>
  <c r="AM159" i="37"/>
  <c r="AU159" i="37"/>
  <c r="AU157" i="37"/>
  <c r="AM157" i="37"/>
  <c r="BG161" i="37"/>
  <c r="BC161" i="37"/>
  <c r="BA162" i="37"/>
  <c r="AW162" i="37"/>
  <c r="AU158" i="37"/>
  <c r="AM158" i="37"/>
  <c r="AM154" i="37"/>
  <c r="AU154" i="37"/>
  <c r="BI152" i="37"/>
  <c r="BM152" i="37"/>
  <c r="AU151" i="37"/>
  <c r="AM151" i="37"/>
  <c r="AU150" i="37"/>
  <c r="BB149" i="37"/>
  <c r="BG153" i="37"/>
  <c r="BC153" i="37"/>
  <c r="AL150" i="37"/>
  <c r="AF148" i="37"/>
  <c r="AA180" i="37"/>
  <c r="AL177" i="37"/>
  <c r="AL175" i="37" s="1"/>
  <c r="AG177" i="37"/>
  <c r="AK176" i="37"/>
  <c r="AG176" i="37"/>
  <c r="AL180" i="37"/>
  <c r="AV182" i="37"/>
  <c r="AM182" i="37"/>
  <c r="AA185" i="37"/>
  <c r="AC185" i="37" s="1"/>
  <c r="AG186" i="37"/>
  <c r="AK186" i="37"/>
  <c r="BN181" i="37"/>
  <c r="AU181" i="37"/>
  <c r="AM181" i="37"/>
  <c r="BA187" i="37"/>
  <c r="AW187" i="37"/>
  <c r="AF185" i="37"/>
  <c r="AL186" i="37"/>
  <c r="CD176" i="37"/>
  <c r="W185" i="37"/>
  <c r="AG178" i="37"/>
  <c r="AK178" i="37"/>
  <c r="BM182" i="37"/>
  <c r="AG188" i="37"/>
  <c r="AK188" i="37"/>
  <c r="BG183" i="37"/>
  <c r="BC183" i="37"/>
  <c r="BG177" i="37"/>
  <c r="CA193" i="41" l="1"/>
  <c r="CA12" i="41"/>
  <c r="CK166" i="41"/>
  <c r="CO166" i="41"/>
  <c r="CP116" i="41"/>
  <c r="CJ115" i="41"/>
  <c r="CO127" i="41"/>
  <c r="CK127" i="41"/>
  <c r="CK149" i="41"/>
  <c r="CO149" i="41"/>
  <c r="CP141" i="41"/>
  <c r="CJ140" i="41"/>
  <c r="CO113" i="41"/>
  <c r="CK113" i="41"/>
  <c r="CK161" i="41"/>
  <c r="CO161" i="41"/>
  <c r="CO169" i="41"/>
  <c r="CK169" i="41"/>
  <c r="CP165" i="41"/>
  <c r="CJ164" i="41"/>
  <c r="CK145" i="41"/>
  <c r="CO145" i="41"/>
  <c r="CO168" i="41"/>
  <c r="CK168" i="41"/>
  <c r="CO111" i="41"/>
  <c r="CK111" i="41"/>
  <c r="CO181" i="41"/>
  <c r="CK181" i="41"/>
  <c r="CO119" i="41"/>
  <c r="CK119" i="41"/>
  <c r="CE175" i="41"/>
  <c r="CG175" i="41" s="1"/>
  <c r="CG189" i="41" s="1"/>
  <c r="CJ175" i="41"/>
  <c r="CP176" i="41"/>
  <c r="CO117" i="41"/>
  <c r="CK117" i="41"/>
  <c r="CK154" i="41"/>
  <c r="CO154" i="41"/>
  <c r="CP181" i="41"/>
  <c r="CJ180" i="41"/>
  <c r="CO131" i="41"/>
  <c r="CK131" i="41"/>
  <c r="CO176" i="41"/>
  <c r="CK176" i="41"/>
  <c r="CO186" i="41"/>
  <c r="CK186" i="41"/>
  <c r="CK141" i="41"/>
  <c r="CO141" i="41"/>
  <c r="CO158" i="41"/>
  <c r="CK158" i="41"/>
  <c r="CP157" i="41"/>
  <c r="CJ156" i="41"/>
  <c r="CA170" i="41"/>
  <c r="CE185" i="41"/>
  <c r="CG185" i="41" s="1"/>
  <c r="CQ103" i="41"/>
  <c r="CQ102" i="41" s="1"/>
  <c r="CS102" i="41" s="1"/>
  <c r="CY103" i="41"/>
  <c r="CP186" i="41"/>
  <c r="CJ185" i="41"/>
  <c r="CK126" i="41"/>
  <c r="CO126" i="41"/>
  <c r="CO183" i="41"/>
  <c r="CK183" i="41"/>
  <c r="CY110" i="41"/>
  <c r="CQ110" i="41"/>
  <c r="BQ192" i="41"/>
  <c r="BQ11" i="41"/>
  <c r="CE140" i="41"/>
  <c r="CG140" i="41" s="1"/>
  <c r="BQ194" i="41"/>
  <c r="BQ13" i="41"/>
  <c r="BK200" i="41"/>
  <c r="BK19" i="41"/>
  <c r="CO112" i="41"/>
  <c r="CK112" i="41"/>
  <c r="CO167" i="41"/>
  <c r="CK167" i="41"/>
  <c r="CO124" i="41"/>
  <c r="CK124" i="41"/>
  <c r="CK122" i="41" s="1"/>
  <c r="CM122" i="41" s="1"/>
  <c r="CO150" i="41"/>
  <c r="CK150" i="41"/>
  <c r="CK132" i="41"/>
  <c r="CO132" i="41"/>
  <c r="CO130" i="41"/>
  <c r="CK130" i="41"/>
  <c r="CO160" i="41"/>
  <c r="CK160" i="41"/>
  <c r="CO116" i="41"/>
  <c r="CK116" i="41"/>
  <c r="CY123" i="41"/>
  <c r="CQ123" i="41"/>
  <c r="CJ122" i="41"/>
  <c r="CP123" i="41"/>
  <c r="CO151" i="41"/>
  <c r="CK151" i="41"/>
  <c r="DE104" i="41"/>
  <c r="DA104" i="41"/>
  <c r="CO153" i="41"/>
  <c r="CK153" i="41"/>
  <c r="CK159" i="41"/>
  <c r="CO159" i="41"/>
  <c r="CE156" i="41"/>
  <c r="CG156" i="41" s="1"/>
  <c r="CK108" i="41"/>
  <c r="CO108" i="41"/>
  <c r="BE200" i="41"/>
  <c r="BE19" i="41"/>
  <c r="CO146" i="41"/>
  <c r="CK146" i="41"/>
  <c r="CK134" i="41"/>
  <c r="CO134" i="41"/>
  <c r="CA189" i="41"/>
  <c r="CE164" i="41"/>
  <c r="CG164" i="41" s="1"/>
  <c r="CP108" i="41"/>
  <c r="CJ107" i="41"/>
  <c r="CK142" i="41"/>
  <c r="CO142" i="41"/>
  <c r="CO178" i="41"/>
  <c r="CK178" i="41"/>
  <c r="CK125" i="41"/>
  <c r="CO125" i="41"/>
  <c r="CK144" i="41"/>
  <c r="CO144" i="41"/>
  <c r="CO162" i="41"/>
  <c r="CK162" i="41"/>
  <c r="CP130" i="41"/>
  <c r="CJ129" i="41"/>
  <c r="DE105" i="41"/>
  <c r="DA105" i="41"/>
  <c r="CK152" i="41"/>
  <c r="CO152" i="41"/>
  <c r="DE120" i="41"/>
  <c r="DA120" i="41"/>
  <c r="CO187" i="41"/>
  <c r="CK187" i="41"/>
  <c r="CO182" i="41"/>
  <c r="CK182" i="41"/>
  <c r="CO109" i="41"/>
  <c r="CK109" i="41"/>
  <c r="CE115" i="41"/>
  <c r="CG115" i="41" s="1"/>
  <c r="CO188" i="41"/>
  <c r="CK188" i="41"/>
  <c r="CO143" i="41"/>
  <c r="CK143" i="41"/>
  <c r="CO118" i="41"/>
  <c r="CK118" i="41"/>
  <c r="CJ148" i="41"/>
  <c r="CP149" i="41"/>
  <c r="CO157" i="41"/>
  <c r="CK157" i="41"/>
  <c r="CE107" i="41"/>
  <c r="CG107" i="41" s="1"/>
  <c r="CG135" i="41" s="1"/>
  <c r="CO177" i="41"/>
  <c r="CK177" i="41"/>
  <c r="CO133" i="41"/>
  <c r="CK133" i="41"/>
  <c r="CO165" i="41"/>
  <c r="CK165" i="41"/>
  <c r="CZ103" i="41"/>
  <c r="CP102" i="41"/>
  <c r="AO13" i="20"/>
  <c r="E13" i="20" s="1"/>
  <c r="E11" i="20"/>
  <c r="AG115" i="37"/>
  <c r="AI115" i="37" s="1"/>
  <c r="AG122" i="37"/>
  <c r="AI122" i="37" s="1"/>
  <c r="AU127" i="37"/>
  <c r="AM127" i="37"/>
  <c r="AU126" i="37"/>
  <c r="AM126" i="37"/>
  <c r="AU119" i="37"/>
  <c r="AM119" i="37"/>
  <c r="AU120" i="37"/>
  <c r="AM120" i="37"/>
  <c r="CD126" i="37"/>
  <c r="AG129" i="37"/>
  <c r="AI129" i="37" s="1"/>
  <c r="AM134" i="37"/>
  <c r="AU134" i="37"/>
  <c r="AM132" i="37"/>
  <c r="AU132" i="37"/>
  <c r="AU133" i="37"/>
  <c r="AM133" i="37"/>
  <c r="EB18" i="37"/>
  <c r="EB15" i="37" s="1"/>
  <c r="EB199" i="37"/>
  <c r="EB196" i="37" s="1"/>
  <c r="AM149" i="37"/>
  <c r="AC180" i="37"/>
  <c r="AC189" i="37" s="1"/>
  <c r="W189" i="37"/>
  <c r="W195" i="37" s="1"/>
  <c r="AW117" i="37"/>
  <c r="W12" i="37"/>
  <c r="AC156" i="37"/>
  <c r="AC148" i="37"/>
  <c r="AC164" i="37"/>
  <c r="AC129" i="37"/>
  <c r="AC122" i="37"/>
  <c r="AC107" i="37"/>
  <c r="AC102" i="37"/>
  <c r="W194" i="37"/>
  <c r="W13" i="37"/>
  <c r="AG107" i="37"/>
  <c r="AI107" i="37" s="1"/>
  <c r="AG102" i="37"/>
  <c r="AI102" i="37" s="1"/>
  <c r="CM15" i="37"/>
  <c r="CS15" i="37"/>
  <c r="CA196" i="37"/>
  <c r="AC196" i="37"/>
  <c r="AO196" i="37"/>
  <c r="BQ196" i="37"/>
  <c r="BE15" i="37"/>
  <c r="W196" i="37"/>
  <c r="AW160" i="37"/>
  <c r="AV110" i="37"/>
  <c r="AM110" i="37"/>
  <c r="AM107" i="37" s="1"/>
  <c r="AM105" i="37"/>
  <c r="AU105" i="37"/>
  <c r="AL102" i="37"/>
  <c r="AV103" i="37"/>
  <c r="AM103" i="37"/>
  <c r="AW104" i="37"/>
  <c r="BA104" i="37"/>
  <c r="BW103" i="37"/>
  <c r="AV130" i="37"/>
  <c r="AW130" i="37" s="1"/>
  <c r="AL129" i="37"/>
  <c r="BA130" i="37"/>
  <c r="AM130" i="37"/>
  <c r="BA131" i="37"/>
  <c r="AW131" i="37"/>
  <c r="BH122" i="37"/>
  <c r="BN123" i="37"/>
  <c r="BA124" i="37"/>
  <c r="AW124" i="37"/>
  <c r="BC123" i="37"/>
  <c r="BG123" i="37"/>
  <c r="BC125" i="37"/>
  <c r="BG125" i="37"/>
  <c r="BC116" i="37"/>
  <c r="BG116" i="37"/>
  <c r="BN116" i="37"/>
  <c r="BH115" i="37"/>
  <c r="AW118" i="37"/>
  <c r="BA118" i="37"/>
  <c r="BC117" i="37"/>
  <c r="BG117" i="37"/>
  <c r="BA109" i="37"/>
  <c r="BH108" i="37"/>
  <c r="BA113" i="37"/>
  <c r="AW113" i="37"/>
  <c r="BG110" i="37"/>
  <c r="AW108" i="37"/>
  <c r="BA108" i="37"/>
  <c r="BC112" i="37"/>
  <c r="BG112" i="37"/>
  <c r="AV109" i="37"/>
  <c r="AL107" i="37"/>
  <c r="AW111" i="37"/>
  <c r="BA111" i="37"/>
  <c r="AM156" i="37"/>
  <c r="AO156" i="37" s="1"/>
  <c r="BB141" i="37"/>
  <c r="AW141" i="37"/>
  <c r="BA144" i="37"/>
  <c r="AW144" i="37"/>
  <c r="BA145" i="37"/>
  <c r="AW145" i="37"/>
  <c r="CC141" i="37"/>
  <c r="AM140" i="37"/>
  <c r="AO140" i="37" s="1"/>
  <c r="BB142" i="37"/>
  <c r="AV140" i="37"/>
  <c r="BA142" i="37"/>
  <c r="AW142" i="37"/>
  <c r="AI140" i="37"/>
  <c r="BI146" i="37"/>
  <c r="BM146" i="37"/>
  <c r="BC143" i="37"/>
  <c r="BG143" i="37"/>
  <c r="AV167" i="37"/>
  <c r="AW167" i="37" s="1"/>
  <c r="AL164" i="37"/>
  <c r="AU169" i="37"/>
  <c r="AM169" i="37"/>
  <c r="AW168" i="37"/>
  <c r="BA168" i="37"/>
  <c r="BH165" i="37"/>
  <c r="AM167" i="37"/>
  <c r="BA167" i="37"/>
  <c r="BC166" i="37"/>
  <c r="BG166" i="37"/>
  <c r="BG165" i="37"/>
  <c r="BC165" i="37"/>
  <c r="AG164" i="37"/>
  <c r="BA159" i="37"/>
  <c r="AW159" i="37"/>
  <c r="BC162" i="37"/>
  <c r="BG162" i="37"/>
  <c r="BC160" i="37"/>
  <c r="BG160" i="37"/>
  <c r="AW157" i="37"/>
  <c r="BA157" i="37"/>
  <c r="BA158" i="37"/>
  <c r="AW158" i="37"/>
  <c r="BI161" i="37"/>
  <c r="BM161" i="37"/>
  <c r="AV156" i="37"/>
  <c r="BB157" i="37"/>
  <c r="BA151" i="37"/>
  <c r="AW151" i="37"/>
  <c r="BA150" i="37"/>
  <c r="AW154" i="37"/>
  <c r="BA154" i="37"/>
  <c r="BA149" i="37"/>
  <c r="AW149" i="37"/>
  <c r="BI153" i="37"/>
  <c r="BM153" i="37"/>
  <c r="BH149" i="37"/>
  <c r="AV150" i="37"/>
  <c r="AL148" i="37"/>
  <c r="AM150" i="37"/>
  <c r="BW152" i="37"/>
  <c r="BO152" i="37"/>
  <c r="AG175" i="37"/>
  <c r="AM176" i="37"/>
  <c r="AU176" i="37"/>
  <c r="AG180" i="37"/>
  <c r="AI180" i="37" s="1"/>
  <c r="AG185" i="37"/>
  <c r="AI185" i="37" s="1"/>
  <c r="AV177" i="37"/>
  <c r="AV175" i="37" s="1"/>
  <c r="AM177" i="37"/>
  <c r="BM177" i="37"/>
  <c r="BM183" i="37"/>
  <c r="BI183" i="37"/>
  <c r="AW181" i="37"/>
  <c r="BA181" i="37"/>
  <c r="AU188" i="37"/>
  <c r="AM188" i="37"/>
  <c r="AM178" i="37"/>
  <c r="AU178" i="37"/>
  <c r="CJ176" i="37"/>
  <c r="BG187" i="37"/>
  <c r="BC187" i="37"/>
  <c r="AV186" i="37"/>
  <c r="AL185" i="37"/>
  <c r="BX181" i="37"/>
  <c r="BB182" i="37"/>
  <c r="AV180" i="37"/>
  <c r="AW182" i="37"/>
  <c r="BW182" i="37"/>
  <c r="AU186" i="37"/>
  <c r="AM186" i="37"/>
  <c r="DK120" i="41" l="1"/>
  <c r="DG120" i="41"/>
  <c r="CY144" i="41"/>
  <c r="CQ144" i="41"/>
  <c r="CY153" i="41"/>
  <c r="CQ153" i="41"/>
  <c r="CY112" i="41"/>
  <c r="CQ112" i="41"/>
  <c r="DE103" i="41"/>
  <c r="DA103" i="41"/>
  <c r="DA102" i="41" s="1"/>
  <c r="DC102" i="41" s="1"/>
  <c r="CY141" i="41"/>
  <c r="CQ141" i="41"/>
  <c r="CY177" i="41"/>
  <c r="CQ177" i="41"/>
  <c r="CZ108" i="41"/>
  <c r="CP107" i="41"/>
  <c r="CK115" i="41"/>
  <c r="CM115" i="41" s="1"/>
  <c r="DE110" i="41"/>
  <c r="DA110" i="41"/>
  <c r="CK140" i="41"/>
  <c r="CM140" i="41" s="1"/>
  <c r="CZ181" i="41"/>
  <c r="CP180" i="41"/>
  <c r="CY145" i="41"/>
  <c r="CQ145" i="41"/>
  <c r="CQ109" i="41"/>
  <c r="CY109" i="41"/>
  <c r="BQ200" i="41"/>
  <c r="BQ19" i="41"/>
  <c r="CZ186" i="41"/>
  <c r="CP185" i="41"/>
  <c r="CY161" i="41"/>
  <c r="CQ161" i="41"/>
  <c r="CY152" i="41"/>
  <c r="CQ152" i="41"/>
  <c r="DA123" i="41"/>
  <c r="DE123" i="41"/>
  <c r="CG195" i="41"/>
  <c r="CG14" i="41"/>
  <c r="CY127" i="41"/>
  <c r="CQ127" i="41"/>
  <c r="CG193" i="41"/>
  <c r="CG12" i="41"/>
  <c r="CY143" i="41"/>
  <c r="CQ143" i="41"/>
  <c r="CY182" i="41"/>
  <c r="CQ182" i="41"/>
  <c r="CY125" i="41"/>
  <c r="CQ125" i="41"/>
  <c r="CY108" i="41"/>
  <c r="CQ108" i="41"/>
  <c r="DG104" i="41"/>
  <c r="DK104" i="41"/>
  <c r="CQ116" i="41"/>
  <c r="CY116" i="41"/>
  <c r="CY150" i="41"/>
  <c r="CQ150" i="41"/>
  <c r="CK185" i="41"/>
  <c r="CM185" i="41" s="1"/>
  <c r="CQ154" i="41"/>
  <c r="CY154" i="41"/>
  <c r="CY119" i="41"/>
  <c r="CQ119" i="41"/>
  <c r="CQ113" i="41"/>
  <c r="CY113" i="41"/>
  <c r="CP115" i="41"/>
  <c r="CZ116" i="41"/>
  <c r="CQ146" i="41"/>
  <c r="CY146" i="41"/>
  <c r="CY158" i="41"/>
  <c r="CQ158" i="41"/>
  <c r="CY118" i="41"/>
  <c r="CQ118" i="41"/>
  <c r="CY168" i="41"/>
  <c r="CQ168" i="41"/>
  <c r="DF103" i="41"/>
  <c r="CZ102" i="41"/>
  <c r="CK156" i="41"/>
  <c r="CM156" i="41" s="1"/>
  <c r="DK105" i="41"/>
  <c r="DG105" i="41"/>
  <c r="CA195" i="41"/>
  <c r="CA14" i="41"/>
  <c r="CK107" i="41"/>
  <c r="CM107" i="41" s="1"/>
  <c r="CQ183" i="41"/>
  <c r="CY183" i="41"/>
  <c r="CA194" i="41"/>
  <c r="CA11" i="41" s="1"/>
  <c r="CA13" i="41"/>
  <c r="CQ186" i="41"/>
  <c r="CY186" i="41"/>
  <c r="CK180" i="41"/>
  <c r="CM180" i="41" s="1"/>
  <c r="CY166" i="41"/>
  <c r="CQ166" i="41"/>
  <c r="CK164" i="41"/>
  <c r="CM164" i="41" s="1"/>
  <c r="CQ187" i="41"/>
  <c r="CY187" i="41"/>
  <c r="CY134" i="41"/>
  <c r="CQ134" i="41"/>
  <c r="CY160" i="41"/>
  <c r="CQ160" i="41"/>
  <c r="CQ126" i="41"/>
  <c r="CY126" i="41"/>
  <c r="CQ181" i="41"/>
  <c r="CQ180" i="41" s="1"/>
  <c r="CS180" i="41" s="1"/>
  <c r="CY181" i="41"/>
  <c r="CZ165" i="41"/>
  <c r="CP164" i="41"/>
  <c r="CZ141" i="41"/>
  <c r="CP140" i="41"/>
  <c r="CY133" i="41"/>
  <c r="CQ133" i="41"/>
  <c r="CQ162" i="41"/>
  <c r="CY162" i="41"/>
  <c r="CY132" i="41"/>
  <c r="CQ132" i="41"/>
  <c r="CY131" i="41"/>
  <c r="CQ131" i="41"/>
  <c r="CY157" i="41"/>
  <c r="CQ157" i="41"/>
  <c r="CY188" i="41"/>
  <c r="CQ188" i="41"/>
  <c r="CY151" i="41"/>
  <c r="CQ151" i="41"/>
  <c r="CY124" i="41"/>
  <c r="CQ124" i="41"/>
  <c r="CQ122" i="41" s="1"/>
  <c r="CS122" i="41" s="1"/>
  <c r="CK175" i="41"/>
  <c r="CM175" i="41" s="1"/>
  <c r="CY165" i="41"/>
  <c r="CQ165" i="41"/>
  <c r="CQ164" i="41" s="1"/>
  <c r="CS164" i="41" s="1"/>
  <c r="CZ149" i="41"/>
  <c r="CP148" i="41"/>
  <c r="CZ130" i="41"/>
  <c r="CP129" i="41"/>
  <c r="CQ178" i="41"/>
  <c r="CY178" i="41"/>
  <c r="CQ159" i="41"/>
  <c r="CY159" i="41"/>
  <c r="CZ123" i="41"/>
  <c r="CP122" i="41"/>
  <c r="CK129" i="41"/>
  <c r="CM129" i="41" s="1"/>
  <c r="CG170" i="41"/>
  <c r="CP156" i="41"/>
  <c r="CZ157" i="41"/>
  <c r="CQ176" i="41"/>
  <c r="CY176" i="41"/>
  <c r="CQ117" i="41"/>
  <c r="CY117" i="41"/>
  <c r="CY149" i="41"/>
  <c r="CQ149" i="41"/>
  <c r="CQ148" i="41" s="1"/>
  <c r="CS148" i="41" s="1"/>
  <c r="CQ142" i="41"/>
  <c r="CY142" i="41"/>
  <c r="CY130" i="41"/>
  <c r="CQ130" i="41"/>
  <c r="CQ129" i="41" s="1"/>
  <c r="CS129" i="41" s="1"/>
  <c r="CQ167" i="41"/>
  <c r="CY167" i="41"/>
  <c r="CP175" i="41"/>
  <c r="CZ176" i="41"/>
  <c r="CY111" i="41"/>
  <c r="CQ111" i="41"/>
  <c r="CQ169" i="41"/>
  <c r="CY169" i="41"/>
  <c r="CK148" i="41"/>
  <c r="CM148" i="41" s="1"/>
  <c r="AM122" i="37"/>
  <c r="AO122" i="37" s="1"/>
  <c r="AM115" i="37"/>
  <c r="AO115" i="37" s="1"/>
  <c r="AW119" i="37"/>
  <c r="BA119" i="37"/>
  <c r="BA126" i="37"/>
  <c r="AW126" i="37"/>
  <c r="BA120" i="37"/>
  <c r="AW120" i="37"/>
  <c r="BA127" i="37"/>
  <c r="AW127" i="37"/>
  <c r="CJ126" i="37"/>
  <c r="AM129" i="37"/>
  <c r="AO129" i="37" s="1"/>
  <c r="BA133" i="37"/>
  <c r="AW133" i="37"/>
  <c r="BA132" i="37"/>
  <c r="AW132" i="37"/>
  <c r="BA134" i="37"/>
  <c r="AW134" i="37"/>
  <c r="W14" i="37"/>
  <c r="AM148" i="37"/>
  <c r="AO148" i="37" s="1"/>
  <c r="AI175" i="37"/>
  <c r="AI189" i="37" s="1"/>
  <c r="W192" i="37"/>
  <c r="W200" i="37" s="1"/>
  <c r="AC170" i="37"/>
  <c r="AC13" i="37" s="1"/>
  <c r="AC135" i="37"/>
  <c r="AC193" i="37" s="1"/>
  <c r="AI135" i="37"/>
  <c r="AI12" i="37" s="1"/>
  <c r="W11" i="37"/>
  <c r="AC195" i="37"/>
  <c r="AC14" i="37"/>
  <c r="AO107" i="37"/>
  <c r="AM102" i="37"/>
  <c r="AW156" i="37"/>
  <c r="AW105" i="37"/>
  <c r="BA105" i="37"/>
  <c r="BB110" i="37"/>
  <c r="AW110" i="37"/>
  <c r="AV102" i="37"/>
  <c r="BB103" i="37"/>
  <c r="AW103" i="37"/>
  <c r="BG104" i="37"/>
  <c r="BC104" i="37"/>
  <c r="CC103" i="37"/>
  <c r="BB130" i="37"/>
  <c r="BC130" i="37" s="1"/>
  <c r="AV129" i="37"/>
  <c r="BG131" i="37"/>
  <c r="BC131" i="37"/>
  <c r="BG130" i="37"/>
  <c r="BC124" i="37"/>
  <c r="BG124" i="37"/>
  <c r="BX123" i="37"/>
  <c r="BN122" i="37"/>
  <c r="BI125" i="37"/>
  <c r="BM125" i="37"/>
  <c r="BI123" i="37"/>
  <c r="BM123" i="37"/>
  <c r="BC118" i="37"/>
  <c r="BG118" i="37"/>
  <c r="BM117" i="37"/>
  <c r="BI117" i="37"/>
  <c r="BX116" i="37"/>
  <c r="BN115" i="37"/>
  <c r="BI116" i="37"/>
  <c r="BM116" i="37"/>
  <c r="BI112" i="37"/>
  <c r="BM112" i="37"/>
  <c r="BG113" i="37"/>
  <c r="BC113" i="37"/>
  <c r="BG108" i="37"/>
  <c r="BC108" i="37"/>
  <c r="BB109" i="37"/>
  <c r="BC109" i="37" s="1"/>
  <c r="AV107" i="37"/>
  <c r="BN108" i="37"/>
  <c r="BG111" i="37"/>
  <c r="BC111" i="37"/>
  <c r="BM110" i="37"/>
  <c r="AW109" i="37"/>
  <c r="BG109" i="37"/>
  <c r="AW140" i="37"/>
  <c r="AY140" i="37" s="1"/>
  <c r="BH141" i="37"/>
  <c r="BC141" i="37"/>
  <c r="BM143" i="37"/>
  <c r="BI143" i="37"/>
  <c r="BC142" i="37"/>
  <c r="BG142" i="37"/>
  <c r="BG145" i="37"/>
  <c r="BC145" i="37"/>
  <c r="BO146" i="37"/>
  <c r="BW146" i="37"/>
  <c r="BH142" i="37"/>
  <c r="BB140" i="37"/>
  <c r="BG144" i="37"/>
  <c r="BC144" i="37"/>
  <c r="CI141" i="37"/>
  <c r="BC168" i="37"/>
  <c r="BG168" i="37"/>
  <c r="BG167" i="37"/>
  <c r="AW169" i="37"/>
  <c r="AW164" i="37" s="1"/>
  <c r="AY164" i="37" s="1"/>
  <c r="BA169" i="37"/>
  <c r="BN165" i="37"/>
  <c r="BI166" i="37"/>
  <c r="BM166" i="37"/>
  <c r="BM165" i="37"/>
  <c r="BI165" i="37"/>
  <c r="AI164" i="37"/>
  <c r="AM164" i="37"/>
  <c r="AO164" i="37" s="1"/>
  <c r="BB167" i="37"/>
  <c r="BC167" i="37" s="1"/>
  <c r="AV164" i="37"/>
  <c r="BH157" i="37"/>
  <c r="BB156" i="37"/>
  <c r="BC157" i="37"/>
  <c r="BG157" i="37"/>
  <c r="BW161" i="37"/>
  <c r="BO161" i="37"/>
  <c r="BM160" i="37"/>
  <c r="BI160" i="37"/>
  <c r="BI162" i="37"/>
  <c r="BM162" i="37"/>
  <c r="BC158" i="37"/>
  <c r="BG158" i="37"/>
  <c r="BC159" i="37"/>
  <c r="BG159" i="37"/>
  <c r="BG149" i="37"/>
  <c r="BC149" i="37"/>
  <c r="BG150" i="37"/>
  <c r="BY152" i="37"/>
  <c r="CC152" i="37"/>
  <c r="BB150" i="37"/>
  <c r="BC150" i="37" s="1"/>
  <c r="AV148" i="37"/>
  <c r="BN149" i="37"/>
  <c r="AW150" i="37"/>
  <c r="AW148" i="37" s="1"/>
  <c r="AY148" i="37" s="1"/>
  <c r="BW153" i="37"/>
  <c r="BO153" i="37"/>
  <c r="BC154" i="37"/>
  <c r="BG154" i="37"/>
  <c r="BC151" i="37"/>
  <c r="BG151" i="37"/>
  <c r="AM185" i="37"/>
  <c r="AM180" i="37"/>
  <c r="AM175" i="37"/>
  <c r="BA176" i="37"/>
  <c r="AW176" i="37"/>
  <c r="AW177" i="37"/>
  <c r="BB177" i="37"/>
  <c r="BB175" i="37" s="1"/>
  <c r="BA178" i="37"/>
  <c r="AW178" i="37"/>
  <c r="BA186" i="37"/>
  <c r="AW186" i="37"/>
  <c r="BW183" i="37"/>
  <c r="BO183" i="37"/>
  <c r="BH182" i="37"/>
  <c r="BC182" i="37"/>
  <c r="BB180" i="37"/>
  <c r="CC182" i="37"/>
  <c r="BM187" i="37"/>
  <c r="BI187" i="37"/>
  <c r="BW177" i="37"/>
  <c r="BB186" i="37"/>
  <c r="AV185" i="37"/>
  <c r="CP176" i="37"/>
  <c r="CZ176" i="37" s="1"/>
  <c r="DF176" i="37" s="1"/>
  <c r="DL176" i="37" s="1"/>
  <c r="DR176" i="37" s="1"/>
  <c r="CD181" i="37"/>
  <c r="BA188" i="37"/>
  <c r="AW188" i="37"/>
  <c r="BG181" i="37"/>
  <c r="BC181" i="37"/>
  <c r="DA131" i="41" l="1"/>
  <c r="DE131" i="41"/>
  <c r="DA168" i="41"/>
  <c r="DE168" i="41"/>
  <c r="DE113" i="41"/>
  <c r="DA113" i="41"/>
  <c r="DE150" i="41"/>
  <c r="DA150" i="41"/>
  <c r="DE125" i="41"/>
  <c r="DA125" i="41"/>
  <c r="DA127" i="41"/>
  <c r="DE127" i="41"/>
  <c r="DE161" i="41"/>
  <c r="DA161" i="41"/>
  <c r="DK103" i="41"/>
  <c r="DG103" i="41"/>
  <c r="DG102" i="41" s="1"/>
  <c r="DI102" i="41" s="1"/>
  <c r="DM120" i="41"/>
  <c r="DQ120" i="41"/>
  <c r="DS120" i="41" s="1"/>
  <c r="CA192" i="41"/>
  <c r="DE167" i="41"/>
  <c r="DA167" i="41"/>
  <c r="DE117" i="41"/>
  <c r="DA117" i="41"/>
  <c r="DE151" i="41"/>
  <c r="DA151" i="41"/>
  <c r="DE132" i="41"/>
  <c r="DA132" i="41"/>
  <c r="DF165" i="41"/>
  <c r="CZ164" i="41"/>
  <c r="DE134" i="41"/>
  <c r="DA134" i="41"/>
  <c r="CQ185" i="41"/>
  <c r="CS185" i="41" s="1"/>
  <c r="DE118" i="41"/>
  <c r="DA118" i="41"/>
  <c r="DE116" i="41"/>
  <c r="DA116" i="41"/>
  <c r="DA145" i="41"/>
  <c r="DE145" i="41"/>
  <c r="DF176" i="41"/>
  <c r="CZ175" i="41"/>
  <c r="CG194" i="41"/>
  <c r="CG13" i="41"/>
  <c r="DE124" i="41"/>
  <c r="DA124" i="41"/>
  <c r="DA122" i="41" s="1"/>
  <c r="DC122" i="41" s="1"/>
  <c r="DF141" i="41"/>
  <c r="CZ140" i="41"/>
  <c r="DA160" i="41"/>
  <c r="DE160" i="41"/>
  <c r="DG110" i="41"/>
  <c r="DK110" i="41"/>
  <c r="DE149" i="41"/>
  <c r="DA149" i="41"/>
  <c r="CZ129" i="41"/>
  <c r="DF130" i="41"/>
  <c r="DE186" i="41"/>
  <c r="DA186" i="41"/>
  <c r="DA185" i="41" s="1"/>
  <c r="DC185" i="41" s="1"/>
  <c r="CZ122" i="41"/>
  <c r="DF123" i="41"/>
  <c r="DF149" i="41"/>
  <c r="CZ148" i="41"/>
  <c r="DA162" i="41"/>
  <c r="DE162" i="41"/>
  <c r="DE181" i="41"/>
  <c r="DA181" i="41"/>
  <c r="DA187" i="41"/>
  <c r="DE187" i="41"/>
  <c r="DQ105" i="41"/>
  <c r="DS105" i="41" s="1"/>
  <c r="DM105" i="41"/>
  <c r="CQ115" i="41"/>
  <c r="CS115" i="41" s="1"/>
  <c r="DA182" i="41"/>
  <c r="DE182" i="41"/>
  <c r="DF186" i="41"/>
  <c r="CZ185" i="41"/>
  <c r="DF108" i="41"/>
  <c r="CZ107" i="41"/>
  <c r="DA112" i="41"/>
  <c r="DE112" i="41"/>
  <c r="DE176" i="41"/>
  <c r="DA176" i="41"/>
  <c r="DE159" i="41"/>
  <c r="DA159" i="41"/>
  <c r="DE188" i="41"/>
  <c r="DA188" i="41"/>
  <c r="DA158" i="41"/>
  <c r="DE158" i="41"/>
  <c r="DQ104" i="41"/>
  <c r="DS104" i="41" s="1"/>
  <c r="DM104" i="41"/>
  <c r="DK123" i="41"/>
  <c r="CZ180" i="41"/>
  <c r="DF181" i="41"/>
  <c r="CQ175" i="41"/>
  <c r="CS175" i="41" s="1"/>
  <c r="DE165" i="41"/>
  <c r="DA165" i="41"/>
  <c r="DE183" i="41"/>
  <c r="DA183" i="41"/>
  <c r="DE154" i="41"/>
  <c r="DA154" i="41"/>
  <c r="DE143" i="41"/>
  <c r="DA143" i="41"/>
  <c r="CM170" i="41"/>
  <c r="DE177" i="41"/>
  <c r="DA177" i="41"/>
  <c r="DA153" i="41"/>
  <c r="DE153" i="41"/>
  <c r="DA142" i="41"/>
  <c r="DE142" i="41"/>
  <c r="DF157" i="41"/>
  <c r="CZ156" i="41"/>
  <c r="DE178" i="41"/>
  <c r="DA178" i="41"/>
  <c r="CM189" i="41"/>
  <c r="DE157" i="41"/>
  <c r="DA157" i="41"/>
  <c r="DA133" i="41"/>
  <c r="DE133" i="41"/>
  <c r="DL103" i="41"/>
  <c r="DF102" i="41"/>
  <c r="CQ107" i="41"/>
  <c r="CS107" i="41" s="1"/>
  <c r="CS135" i="41" s="1"/>
  <c r="CQ140" i="41"/>
  <c r="CS140" i="41" s="1"/>
  <c r="DE169" i="41"/>
  <c r="DA169" i="41"/>
  <c r="DA119" i="41"/>
  <c r="DE119" i="41"/>
  <c r="DA130" i="41"/>
  <c r="DA129" i="41" s="1"/>
  <c r="DC129" i="41" s="1"/>
  <c r="DE130" i="41"/>
  <c r="CQ156" i="41"/>
  <c r="CS156" i="41" s="1"/>
  <c r="DE126" i="41"/>
  <c r="DA126" i="41"/>
  <c r="DA146" i="41"/>
  <c r="DE146" i="41"/>
  <c r="DE111" i="41"/>
  <c r="DA111" i="41"/>
  <c r="DE166" i="41"/>
  <c r="DA166" i="41"/>
  <c r="CM135" i="41"/>
  <c r="DF116" i="41"/>
  <c r="CZ115" i="41"/>
  <c r="DE108" i="41"/>
  <c r="DA108" i="41"/>
  <c r="CG192" i="41"/>
  <c r="CG11" i="41"/>
  <c r="DE152" i="41"/>
  <c r="DA152" i="41"/>
  <c r="DA109" i="41"/>
  <c r="DE109" i="41"/>
  <c r="DE141" i="41"/>
  <c r="DA141" i="41"/>
  <c r="DE144" i="41"/>
  <c r="DA144" i="41"/>
  <c r="AW115" i="37"/>
  <c r="AY115" i="37" s="1"/>
  <c r="AW122" i="37"/>
  <c r="AY122" i="37" s="1"/>
  <c r="BG119" i="37"/>
  <c r="BC119" i="37"/>
  <c r="BG126" i="37"/>
  <c r="BC126" i="37"/>
  <c r="BG120" i="37"/>
  <c r="BC120" i="37"/>
  <c r="BG127" i="37"/>
  <c r="BC127" i="37"/>
  <c r="CP126" i="37"/>
  <c r="AW129" i="37"/>
  <c r="AY129" i="37" s="1"/>
  <c r="BC134" i="37"/>
  <c r="BG134" i="37"/>
  <c r="BG132" i="37"/>
  <c r="BC132" i="37"/>
  <c r="BC133" i="37"/>
  <c r="BG133" i="37"/>
  <c r="AC194" i="37"/>
  <c r="AC11" i="37" s="1"/>
  <c r="AI193" i="37"/>
  <c r="W19" i="37"/>
  <c r="AO185" i="37"/>
  <c r="AO180" i="37"/>
  <c r="AC12" i="37"/>
  <c r="AI170" i="37"/>
  <c r="AI194" i="37" s="1"/>
  <c r="AY156" i="37"/>
  <c r="AW102" i="37"/>
  <c r="AY102" i="37" s="1"/>
  <c r="AO102" i="37"/>
  <c r="AO135" i="37" s="1"/>
  <c r="AO193" i="37" s="1"/>
  <c r="AW180" i="37"/>
  <c r="AY180" i="37" s="1"/>
  <c r="AI195" i="37"/>
  <c r="AI14" i="37"/>
  <c r="AW107" i="37"/>
  <c r="AY107" i="37" s="1"/>
  <c r="BH110" i="37"/>
  <c r="BC110" i="37"/>
  <c r="BC107" i="37" s="1"/>
  <c r="BE107" i="37" s="1"/>
  <c r="BG105" i="37"/>
  <c r="BC105" i="37"/>
  <c r="BM104" i="37"/>
  <c r="BI104" i="37"/>
  <c r="BB102" i="37"/>
  <c r="BH103" i="37"/>
  <c r="BC103" i="37"/>
  <c r="CI103" i="37"/>
  <c r="BM130" i="37"/>
  <c r="BI131" i="37"/>
  <c r="BM131" i="37"/>
  <c r="BH130" i="37"/>
  <c r="BI130" i="37" s="1"/>
  <c r="BB129" i="37"/>
  <c r="BO125" i="37"/>
  <c r="BW125" i="37"/>
  <c r="BX122" i="37"/>
  <c r="CD123" i="37"/>
  <c r="BI124" i="37"/>
  <c r="BM124" i="37"/>
  <c r="BO123" i="37"/>
  <c r="BW123" i="37"/>
  <c r="CD116" i="37"/>
  <c r="BX115" i="37"/>
  <c r="BO117" i="37"/>
  <c r="BW117" i="37"/>
  <c r="BM118" i="37"/>
  <c r="BI118" i="37"/>
  <c r="BW116" i="37"/>
  <c r="BO116" i="37"/>
  <c r="BM111" i="37"/>
  <c r="BI111" i="37"/>
  <c r="BM113" i="37"/>
  <c r="BI113" i="37"/>
  <c r="BW112" i="37"/>
  <c r="BO112" i="37"/>
  <c r="BM109" i="37"/>
  <c r="BX108" i="37"/>
  <c r="BW110" i="37"/>
  <c r="BI108" i="37"/>
  <c r="BM108" i="37"/>
  <c r="BH109" i="37"/>
  <c r="BB107" i="37"/>
  <c r="BI141" i="37"/>
  <c r="BN141" i="37"/>
  <c r="BI145" i="37"/>
  <c r="BM145" i="37"/>
  <c r="BI142" i="37"/>
  <c r="BM142" i="37"/>
  <c r="BI144" i="37"/>
  <c r="BM144" i="37"/>
  <c r="BC140" i="37"/>
  <c r="CO141" i="37"/>
  <c r="CY141" i="37" s="1"/>
  <c r="DE141" i="37" s="1"/>
  <c r="DK141" i="37" s="1"/>
  <c r="DQ141" i="37" s="1"/>
  <c r="BN142" i="37"/>
  <c r="BH140" i="37"/>
  <c r="BY146" i="37"/>
  <c r="CC146" i="37"/>
  <c r="BO143" i="37"/>
  <c r="BW143" i="37"/>
  <c r="BO165" i="37"/>
  <c r="BW165" i="37"/>
  <c r="BM167" i="37"/>
  <c r="BW166" i="37"/>
  <c r="BO166" i="37"/>
  <c r="BH167" i="37"/>
  <c r="BI167" i="37" s="1"/>
  <c r="BB164" i="37"/>
  <c r="BM168" i="37"/>
  <c r="BI168" i="37"/>
  <c r="BX165" i="37"/>
  <c r="BG169" i="37"/>
  <c r="BC169" i="37"/>
  <c r="BC164" i="37" s="1"/>
  <c r="BE164" i="37" s="1"/>
  <c r="BN157" i="37"/>
  <c r="BH156" i="37"/>
  <c r="BW162" i="37"/>
  <c r="BO162" i="37"/>
  <c r="BO160" i="37"/>
  <c r="BW160" i="37"/>
  <c r="BY161" i="37"/>
  <c r="CC161" i="37"/>
  <c r="BI159" i="37"/>
  <c r="BM159" i="37"/>
  <c r="BI158" i="37"/>
  <c r="BM158" i="37"/>
  <c r="BI157" i="37"/>
  <c r="BM157" i="37"/>
  <c r="BC156" i="37"/>
  <c r="BE156" i="37" s="1"/>
  <c r="CE152" i="37"/>
  <c r="CI152" i="37"/>
  <c r="BX149" i="37"/>
  <c r="BM150" i="37"/>
  <c r="CC153" i="37"/>
  <c r="BY153" i="37"/>
  <c r="BM151" i="37"/>
  <c r="BI151" i="37"/>
  <c r="BM154" i="37"/>
  <c r="BI154" i="37"/>
  <c r="BC148" i="37"/>
  <c r="BE148" i="37" s="1"/>
  <c r="BH150" i="37"/>
  <c r="BI150" i="37" s="1"/>
  <c r="BB148" i="37"/>
  <c r="BM149" i="37"/>
  <c r="BI149" i="37"/>
  <c r="AW175" i="37"/>
  <c r="AY175" i="37" s="1"/>
  <c r="BC177" i="37"/>
  <c r="BH177" i="37"/>
  <c r="BH175" i="37" s="1"/>
  <c r="BG176" i="37"/>
  <c r="BC176" i="37"/>
  <c r="AO175" i="37"/>
  <c r="CJ181" i="37"/>
  <c r="BW187" i="37"/>
  <c r="BO187" i="37"/>
  <c r="BN182" i="37"/>
  <c r="BH180" i="37"/>
  <c r="BI182" i="37"/>
  <c r="AW185" i="37"/>
  <c r="AY185" i="37" s="1"/>
  <c r="BG178" i="37"/>
  <c r="BC178" i="37"/>
  <c r="BG186" i="37"/>
  <c r="BC186" i="37"/>
  <c r="CI182" i="37"/>
  <c r="BB185" i="37"/>
  <c r="BH186" i="37"/>
  <c r="CC183" i="37"/>
  <c r="BY183" i="37"/>
  <c r="CC177" i="37"/>
  <c r="BM181" i="37"/>
  <c r="BI181" i="37"/>
  <c r="BC188" i="37"/>
  <c r="BG188" i="37"/>
  <c r="CS193" i="41" l="1"/>
  <c r="CS12" i="41"/>
  <c r="DQ123" i="41"/>
  <c r="DA180" i="41"/>
  <c r="DC180" i="41" s="1"/>
  <c r="DK160" i="41"/>
  <c r="DG160" i="41"/>
  <c r="DG151" i="41"/>
  <c r="DK151" i="41"/>
  <c r="DG166" i="41"/>
  <c r="DK166" i="41"/>
  <c r="DK130" i="41"/>
  <c r="DG130" i="41"/>
  <c r="DK178" i="41"/>
  <c r="DG178" i="41"/>
  <c r="DG177" i="41"/>
  <c r="DK177" i="41"/>
  <c r="DK183" i="41"/>
  <c r="DG183" i="41"/>
  <c r="DA175" i="41"/>
  <c r="DC175" i="41" s="1"/>
  <c r="DC189" i="41" s="1"/>
  <c r="DG182" i="41"/>
  <c r="DK182" i="41"/>
  <c r="DK181" i="41"/>
  <c r="DG181" i="41"/>
  <c r="DG180" i="41" s="1"/>
  <c r="DI180" i="41" s="1"/>
  <c r="DK186" i="41"/>
  <c r="DG186" i="41"/>
  <c r="DL176" i="41"/>
  <c r="DF175" i="41"/>
  <c r="DQ103" i="41"/>
  <c r="DS103" i="41" s="1"/>
  <c r="DS102" i="41" s="1"/>
  <c r="DU102" i="41" s="1"/>
  <c r="DM103" i="41"/>
  <c r="DM102" i="41" s="1"/>
  <c r="DO102" i="41" s="1"/>
  <c r="DK150" i="41"/>
  <c r="DG150" i="41"/>
  <c r="DG152" i="41"/>
  <c r="DK152" i="41"/>
  <c r="CM194" i="41"/>
  <c r="CM13" i="41"/>
  <c r="DG176" i="41"/>
  <c r="DK176" i="41"/>
  <c r="DF129" i="41"/>
  <c r="DL130" i="41"/>
  <c r="DK145" i="41"/>
  <c r="DG145" i="41"/>
  <c r="DA140" i="41"/>
  <c r="DC140" i="41" s="1"/>
  <c r="DA107" i="41"/>
  <c r="DC107" i="41" s="1"/>
  <c r="DK111" i="41"/>
  <c r="DG111" i="41"/>
  <c r="DK119" i="41"/>
  <c r="DG119" i="41"/>
  <c r="DK133" i="41"/>
  <c r="DG133" i="41"/>
  <c r="DL157" i="41"/>
  <c r="DF156" i="41"/>
  <c r="DK165" i="41"/>
  <c r="DG165" i="41"/>
  <c r="DK158" i="41"/>
  <c r="DG158" i="41"/>
  <c r="DK112" i="41"/>
  <c r="DG112" i="41"/>
  <c r="DL141" i="41"/>
  <c r="DF140" i="41"/>
  <c r="DK161" i="41"/>
  <c r="DG161" i="41"/>
  <c r="DK113" i="41"/>
  <c r="DG113" i="41"/>
  <c r="DL186" i="41"/>
  <c r="DF185" i="41"/>
  <c r="DK144" i="41"/>
  <c r="DG144" i="41"/>
  <c r="DG117" i="41"/>
  <c r="DK117" i="41"/>
  <c r="DG141" i="41"/>
  <c r="DK141" i="41"/>
  <c r="DK108" i="41"/>
  <c r="DG108" i="41"/>
  <c r="DK146" i="41"/>
  <c r="DG146" i="41"/>
  <c r="DK142" i="41"/>
  <c r="DG142" i="41"/>
  <c r="CS189" i="41"/>
  <c r="DA148" i="41"/>
  <c r="DC148" i="41" s="1"/>
  <c r="DA115" i="41"/>
  <c r="DC115" i="41" s="1"/>
  <c r="DL165" i="41"/>
  <c r="DF164" i="41"/>
  <c r="DG167" i="41"/>
  <c r="DK167" i="41"/>
  <c r="DK127" i="41"/>
  <c r="DG127" i="41"/>
  <c r="DK109" i="41"/>
  <c r="DG109" i="41"/>
  <c r="DA156" i="41"/>
  <c r="DC156" i="41" s="1"/>
  <c r="DG143" i="41"/>
  <c r="DK143" i="41"/>
  <c r="DL181" i="41"/>
  <c r="DF180" i="41"/>
  <c r="DL149" i="41"/>
  <c r="DF148" i="41"/>
  <c r="DK149" i="41"/>
  <c r="DG149" i="41"/>
  <c r="DK124" i="41"/>
  <c r="DG124" i="41"/>
  <c r="DK116" i="41"/>
  <c r="DG116" i="41"/>
  <c r="CA200" i="41"/>
  <c r="CA19" i="41"/>
  <c r="DG168" i="41"/>
  <c r="DK168" i="41"/>
  <c r="DG159" i="41"/>
  <c r="DK159" i="41"/>
  <c r="CG200" i="41"/>
  <c r="CG19" i="41"/>
  <c r="DR103" i="41"/>
  <c r="DR102" i="41" s="1"/>
  <c r="DL102" i="41"/>
  <c r="DA164" i="41"/>
  <c r="DC164" i="41" s="1"/>
  <c r="DK162" i="41"/>
  <c r="DG162" i="41"/>
  <c r="DG134" i="41"/>
  <c r="DK134" i="41"/>
  <c r="DL116" i="41"/>
  <c r="DF115" i="41"/>
  <c r="DK169" i="41"/>
  <c r="DG169" i="41"/>
  <c r="DK157" i="41"/>
  <c r="DG157" i="41"/>
  <c r="DK153" i="41"/>
  <c r="DG153" i="41"/>
  <c r="DG188" i="41"/>
  <c r="DK188" i="41"/>
  <c r="DL108" i="41"/>
  <c r="DF107" i="41"/>
  <c r="DG187" i="41"/>
  <c r="DK187" i="41"/>
  <c r="DF122" i="41"/>
  <c r="DL123" i="41"/>
  <c r="DM123" i="41" s="1"/>
  <c r="DM110" i="41"/>
  <c r="DQ110" i="41"/>
  <c r="DS110" i="41" s="1"/>
  <c r="DG132" i="41"/>
  <c r="DK132" i="41"/>
  <c r="CM193" i="41"/>
  <c r="CM12" i="41"/>
  <c r="DK126" i="41"/>
  <c r="DG126" i="41"/>
  <c r="CS170" i="41"/>
  <c r="CM195" i="41"/>
  <c r="CM14" i="41"/>
  <c r="DG154" i="41"/>
  <c r="DK154" i="41"/>
  <c r="DG123" i="41"/>
  <c r="DK118" i="41"/>
  <c r="DG118" i="41"/>
  <c r="DK125" i="41"/>
  <c r="DG125" i="41"/>
  <c r="DG131" i="41"/>
  <c r="DK131" i="41"/>
  <c r="BC122" i="37"/>
  <c r="BE122" i="37" s="1"/>
  <c r="BC115" i="37"/>
  <c r="BE115" i="37" s="1"/>
  <c r="BI120" i="37"/>
  <c r="BM120" i="37"/>
  <c r="BM119" i="37"/>
  <c r="BI119" i="37"/>
  <c r="BI127" i="37"/>
  <c r="BM127" i="37"/>
  <c r="BM126" i="37"/>
  <c r="BI126" i="37"/>
  <c r="CZ126" i="37"/>
  <c r="BC129" i="37"/>
  <c r="BE129" i="37" s="1"/>
  <c r="BI133" i="37"/>
  <c r="BM133" i="37"/>
  <c r="BI134" i="37"/>
  <c r="BM134" i="37"/>
  <c r="BI132" i="37"/>
  <c r="BM132" i="37"/>
  <c r="AC192" i="37"/>
  <c r="AC19" i="37" s="1"/>
  <c r="AY170" i="37"/>
  <c r="AY194" i="37" s="1"/>
  <c r="AI13" i="37"/>
  <c r="AY135" i="37"/>
  <c r="AY12" i="37" s="1"/>
  <c r="AO189" i="37"/>
  <c r="AO14" i="37" s="1"/>
  <c r="BE140" i="37"/>
  <c r="AO170" i="37"/>
  <c r="AO194" i="37" s="1"/>
  <c r="AO12" i="37"/>
  <c r="BC180" i="37"/>
  <c r="AY189" i="37"/>
  <c r="AY195" i="37" s="1"/>
  <c r="AI192" i="37"/>
  <c r="AI200" i="37" s="1"/>
  <c r="AI11" i="37"/>
  <c r="BC102" i="37"/>
  <c r="BM105" i="37"/>
  <c r="BI105" i="37"/>
  <c r="BN110" i="37"/>
  <c r="BI110" i="37"/>
  <c r="BH102" i="37"/>
  <c r="BN103" i="37"/>
  <c r="BI103" i="37"/>
  <c r="CO103" i="37"/>
  <c r="CY103" i="37" s="1"/>
  <c r="DE103" i="37" s="1"/>
  <c r="DK103" i="37" s="1"/>
  <c r="DQ103" i="37" s="1"/>
  <c r="BW104" i="37"/>
  <c r="BO104" i="37"/>
  <c r="BN130" i="37"/>
  <c r="BH129" i="37"/>
  <c r="BW130" i="37"/>
  <c r="BW131" i="37"/>
  <c r="BO131" i="37"/>
  <c r="CD122" i="37"/>
  <c r="CJ123" i="37"/>
  <c r="BW124" i="37"/>
  <c r="BO124" i="37"/>
  <c r="CC125" i="37"/>
  <c r="BY125" i="37"/>
  <c r="CC123" i="37"/>
  <c r="BY123" i="37"/>
  <c r="BW118" i="37"/>
  <c r="BO118" i="37"/>
  <c r="CC117" i="37"/>
  <c r="BY117" i="37"/>
  <c r="CC116" i="37"/>
  <c r="BY116" i="37"/>
  <c r="CJ116" i="37"/>
  <c r="CD115" i="37"/>
  <c r="BN109" i="37"/>
  <c r="BO109" i="37" s="1"/>
  <c r="BH107" i="37"/>
  <c r="BW109" i="37"/>
  <c r="BW108" i="37"/>
  <c r="BO108" i="37"/>
  <c r="BI109" i="37"/>
  <c r="CC112" i="37"/>
  <c r="BY112" i="37"/>
  <c r="CC110" i="37"/>
  <c r="BW113" i="37"/>
  <c r="BO113" i="37"/>
  <c r="CD108" i="37"/>
  <c r="BW111" i="37"/>
  <c r="BO111" i="37"/>
  <c r="BI156" i="37"/>
  <c r="BX141" i="37"/>
  <c r="BO141" i="37"/>
  <c r="CI146" i="37"/>
  <c r="CE146" i="37"/>
  <c r="BO144" i="37"/>
  <c r="BW144" i="37"/>
  <c r="BX142" i="37"/>
  <c r="BN140" i="37"/>
  <c r="BO142" i="37"/>
  <c r="BW142" i="37"/>
  <c r="BI140" i="37"/>
  <c r="BK140" i="37" s="1"/>
  <c r="BY143" i="37"/>
  <c r="CC143" i="37"/>
  <c r="BO145" i="37"/>
  <c r="BW145" i="37"/>
  <c r="BY166" i="37"/>
  <c r="CC166" i="37"/>
  <c r="BW167" i="37"/>
  <c r="BW168" i="37"/>
  <c r="BO168" i="37"/>
  <c r="BY165" i="37"/>
  <c r="CC165" i="37"/>
  <c r="CD165" i="37"/>
  <c r="BN167" i="37"/>
  <c r="BH164" i="37"/>
  <c r="BM169" i="37"/>
  <c r="BI169" i="37"/>
  <c r="BI164" i="37" s="1"/>
  <c r="BK164" i="37" s="1"/>
  <c r="CE161" i="37"/>
  <c r="CI161" i="37"/>
  <c r="BY160" i="37"/>
  <c r="CC160" i="37"/>
  <c r="BO158" i="37"/>
  <c r="BW158" i="37"/>
  <c r="CC162" i="37"/>
  <c r="BY162" i="37"/>
  <c r="BO157" i="37"/>
  <c r="BW157" i="37"/>
  <c r="BO159" i="37"/>
  <c r="BW159" i="37"/>
  <c r="BX157" i="37"/>
  <c r="BN156" i="37"/>
  <c r="BW150" i="37"/>
  <c r="BN150" i="37"/>
  <c r="BO150" i="37" s="1"/>
  <c r="BH148" i="37"/>
  <c r="BW154" i="37"/>
  <c r="BO154" i="37"/>
  <c r="CD149" i="37"/>
  <c r="BW149" i="37"/>
  <c r="BO149" i="37"/>
  <c r="CE153" i="37"/>
  <c r="CI153" i="37"/>
  <c r="CK152" i="37"/>
  <c r="CO152" i="37"/>
  <c r="CY152" i="37" s="1"/>
  <c r="DE152" i="37" s="1"/>
  <c r="DK152" i="37" s="1"/>
  <c r="DQ152" i="37" s="1"/>
  <c r="BI148" i="37"/>
  <c r="BK148" i="37" s="1"/>
  <c r="BW151" i="37"/>
  <c r="BO151" i="37"/>
  <c r="BI176" i="37"/>
  <c r="BM176" i="37"/>
  <c r="BC175" i="37"/>
  <c r="BE175" i="37" s="1"/>
  <c r="BC185" i="37"/>
  <c r="BI177" i="37"/>
  <c r="BN177" i="37"/>
  <c r="BN175" i="37" s="1"/>
  <c r="BO181" i="37"/>
  <c r="BW181" i="37"/>
  <c r="CO182" i="37"/>
  <c r="CY182" i="37" s="1"/>
  <c r="DE182" i="37" s="1"/>
  <c r="DK182" i="37" s="1"/>
  <c r="DQ182" i="37" s="1"/>
  <c r="CE183" i="37"/>
  <c r="CI183" i="37"/>
  <c r="BM178" i="37"/>
  <c r="BI178" i="37"/>
  <c r="BX182" i="37"/>
  <c r="BN180" i="37"/>
  <c r="BO182" i="37"/>
  <c r="CP181" i="37"/>
  <c r="CZ181" i="37" s="1"/>
  <c r="DF181" i="37" s="1"/>
  <c r="DL181" i="37" s="1"/>
  <c r="DR181" i="37" s="1"/>
  <c r="BM186" i="37"/>
  <c r="BI186" i="37"/>
  <c r="CI177" i="37"/>
  <c r="BN186" i="37"/>
  <c r="BH185" i="37"/>
  <c r="BM188" i="37"/>
  <c r="BI188" i="37"/>
  <c r="CC187" i="37"/>
  <c r="BY187" i="37"/>
  <c r="DQ131" i="41" l="1"/>
  <c r="DS131" i="41" s="1"/>
  <c r="DM131" i="41"/>
  <c r="DQ112" i="41"/>
  <c r="DS112" i="41" s="1"/>
  <c r="DM112" i="41"/>
  <c r="DM188" i="41"/>
  <c r="DQ188" i="41"/>
  <c r="DS188" i="41" s="1"/>
  <c r="DR149" i="41"/>
  <c r="DR148" i="41" s="1"/>
  <c r="DL148" i="41"/>
  <c r="CS195" i="41"/>
  <c r="CS11" i="41" s="1"/>
  <c r="CS14" i="41"/>
  <c r="DG140" i="41"/>
  <c r="DI140" i="41" s="1"/>
  <c r="DQ113" i="41"/>
  <c r="DS113" i="41" s="1"/>
  <c r="DM113" i="41"/>
  <c r="DQ158" i="41"/>
  <c r="DS158" i="41" s="1"/>
  <c r="DM158" i="41"/>
  <c r="DQ119" i="41"/>
  <c r="DS119" i="41" s="1"/>
  <c r="DM119" i="41"/>
  <c r="DQ150" i="41"/>
  <c r="DS150" i="41" s="1"/>
  <c r="DM150" i="41"/>
  <c r="DQ181" i="41"/>
  <c r="DM181" i="41"/>
  <c r="DQ125" i="41"/>
  <c r="DS125" i="41" s="1"/>
  <c r="DM125" i="41"/>
  <c r="CS194" i="41"/>
  <c r="CS13" i="41"/>
  <c r="DL115" i="41"/>
  <c r="DR116" i="41"/>
  <c r="DR115" i="41" s="1"/>
  <c r="DG115" i="41"/>
  <c r="DI115" i="41" s="1"/>
  <c r="DQ127" i="41"/>
  <c r="DS127" i="41" s="1"/>
  <c r="DM127" i="41"/>
  <c r="DQ117" i="41"/>
  <c r="DS117" i="41" s="1"/>
  <c r="DM117" i="41"/>
  <c r="DG164" i="41"/>
  <c r="DI164" i="41" s="1"/>
  <c r="DM176" i="41"/>
  <c r="DQ176" i="41"/>
  <c r="DQ182" i="41"/>
  <c r="DS182" i="41" s="1"/>
  <c r="DM182" i="41"/>
  <c r="DQ178" i="41"/>
  <c r="DS178" i="41" s="1"/>
  <c r="DM178" i="41"/>
  <c r="DM132" i="41"/>
  <c r="DQ132" i="41"/>
  <c r="DS132" i="41" s="1"/>
  <c r="DR186" i="41"/>
  <c r="DR185" i="41" s="1"/>
  <c r="DL185" i="41"/>
  <c r="DQ186" i="41"/>
  <c r="DS186" i="41" s="1"/>
  <c r="DM186" i="41"/>
  <c r="DM185" i="41" s="1"/>
  <c r="DO185" i="41" s="1"/>
  <c r="DM169" i="41"/>
  <c r="DQ169" i="41"/>
  <c r="DS169" i="41" s="1"/>
  <c r="DM109" i="41"/>
  <c r="DQ109" i="41"/>
  <c r="DS109" i="41" s="1"/>
  <c r="DQ141" i="41"/>
  <c r="DM141" i="41"/>
  <c r="DR130" i="41"/>
  <c r="DR129" i="41" s="1"/>
  <c r="DL129" i="41"/>
  <c r="DQ151" i="41"/>
  <c r="DS151" i="41" s="1"/>
  <c r="DM151" i="41"/>
  <c r="DM134" i="41"/>
  <c r="DQ134" i="41"/>
  <c r="DS134" i="41" s="1"/>
  <c r="DR181" i="41"/>
  <c r="DR180" i="41" s="1"/>
  <c r="DL180" i="41"/>
  <c r="EA102" i="41"/>
  <c r="EB102" i="41"/>
  <c r="DM126" i="41"/>
  <c r="DQ126" i="41"/>
  <c r="DS126" i="41" s="1"/>
  <c r="DQ153" i="41"/>
  <c r="DS153" i="41" s="1"/>
  <c r="DM153" i="41"/>
  <c r="DM159" i="41"/>
  <c r="DQ159" i="41"/>
  <c r="DS159" i="41" s="1"/>
  <c r="DC195" i="41"/>
  <c r="DC14" i="41"/>
  <c r="DQ130" i="41"/>
  <c r="DM130" i="41"/>
  <c r="DM129" i="41" s="1"/>
  <c r="DO129" i="41" s="1"/>
  <c r="DG122" i="41"/>
  <c r="DI122" i="41" s="1"/>
  <c r="DQ187" i="41"/>
  <c r="DS187" i="41" s="1"/>
  <c r="DM187" i="41"/>
  <c r="DG156" i="41"/>
  <c r="DI156" i="41" s="1"/>
  <c r="DM124" i="41"/>
  <c r="DM122" i="41" s="1"/>
  <c r="DO122" i="41" s="1"/>
  <c r="DQ124" i="41"/>
  <c r="DS124" i="41" s="1"/>
  <c r="DQ146" i="41"/>
  <c r="DS146" i="41" s="1"/>
  <c r="DM146" i="41"/>
  <c r="DQ144" i="41"/>
  <c r="DS144" i="41" s="1"/>
  <c r="DM144" i="41"/>
  <c r="DR141" i="41"/>
  <c r="DR140" i="41" s="1"/>
  <c r="DL140" i="41"/>
  <c r="DR157" i="41"/>
  <c r="DR156" i="41" s="1"/>
  <c r="DL156" i="41"/>
  <c r="DC170" i="41"/>
  <c r="DL175" i="41"/>
  <c r="DR176" i="41"/>
  <c r="DR175" i="41" s="1"/>
  <c r="DQ166" i="41"/>
  <c r="DS166" i="41" s="1"/>
  <c r="DM166" i="41"/>
  <c r="DQ149" i="41"/>
  <c r="DS149" i="41" s="1"/>
  <c r="DM149" i="41"/>
  <c r="DQ108" i="41"/>
  <c r="DS108" i="41" s="1"/>
  <c r="DS107" i="41" s="1"/>
  <c r="DU107" i="41" s="1"/>
  <c r="DM108" i="41"/>
  <c r="DQ133" i="41"/>
  <c r="DS133" i="41" s="1"/>
  <c r="DM133" i="41"/>
  <c r="DQ145" i="41"/>
  <c r="DS145" i="41" s="1"/>
  <c r="DM145" i="41"/>
  <c r="DR108" i="41"/>
  <c r="DR107" i="41" s="1"/>
  <c r="DL107" i="41"/>
  <c r="CS192" i="41"/>
  <c r="CS200" i="41" s="1"/>
  <c r="DR123" i="41"/>
  <c r="DR122" i="41" s="1"/>
  <c r="DL122" i="41"/>
  <c r="DQ116" i="41"/>
  <c r="DS116" i="41" s="1"/>
  <c r="DM116" i="41"/>
  <c r="DM167" i="41"/>
  <c r="DQ167" i="41"/>
  <c r="DS167" i="41" s="1"/>
  <c r="DQ142" i="41"/>
  <c r="DS142" i="41" s="1"/>
  <c r="DM142" i="41"/>
  <c r="DM161" i="41"/>
  <c r="DQ161" i="41"/>
  <c r="DS161" i="41" s="1"/>
  <c r="DQ165" i="41"/>
  <c r="DM165" i="41"/>
  <c r="DQ111" i="41"/>
  <c r="DS111" i="41" s="1"/>
  <c r="DM111" i="41"/>
  <c r="DG175" i="41"/>
  <c r="DI175" i="41" s="1"/>
  <c r="DI189" i="41" s="1"/>
  <c r="DG129" i="41"/>
  <c r="DI129" i="41" s="1"/>
  <c r="DQ160" i="41"/>
  <c r="DS160" i="41" s="1"/>
  <c r="DM160" i="41"/>
  <c r="DQ118" i="41"/>
  <c r="DS118" i="41" s="1"/>
  <c r="DM118" i="41"/>
  <c r="DM143" i="41"/>
  <c r="DQ143" i="41"/>
  <c r="DS143" i="41" s="1"/>
  <c r="DC135" i="41"/>
  <c r="DQ154" i="41"/>
  <c r="DS154" i="41" s="1"/>
  <c r="DM154" i="41"/>
  <c r="CM192" i="41"/>
  <c r="CM11" i="41"/>
  <c r="DM157" i="41"/>
  <c r="DQ157" i="41"/>
  <c r="DQ162" i="41"/>
  <c r="DS162" i="41" s="1"/>
  <c r="DM162" i="41"/>
  <c r="DQ168" i="41"/>
  <c r="DS168" i="41" s="1"/>
  <c r="DM168" i="41"/>
  <c r="DG148" i="41"/>
  <c r="DI148" i="41" s="1"/>
  <c r="DL164" i="41"/>
  <c r="DR165" i="41"/>
  <c r="DR164" i="41" s="1"/>
  <c r="DG107" i="41"/>
  <c r="DI107" i="41" s="1"/>
  <c r="DI135" i="41" s="1"/>
  <c r="DQ152" i="41"/>
  <c r="DS152" i="41" s="1"/>
  <c r="DM152" i="41"/>
  <c r="DG185" i="41"/>
  <c r="DI185" i="41" s="1"/>
  <c r="DQ183" i="41"/>
  <c r="DS183" i="41" s="1"/>
  <c r="DM183" i="41"/>
  <c r="DQ177" i="41"/>
  <c r="DS177" i="41" s="1"/>
  <c r="DM177" i="41"/>
  <c r="BI115" i="37"/>
  <c r="BK115" i="37" s="1"/>
  <c r="BI122" i="37"/>
  <c r="BK122" i="37" s="1"/>
  <c r="BO127" i="37"/>
  <c r="BW127" i="37"/>
  <c r="BO120" i="37"/>
  <c r="BW120" i="37"/>
  <c r="BW119" i="37"/>
  <c r="BO119" i="37"/>
  <c r="BW126" i="37"/>
  <c r="BO126" i="37"/>
  <c r="DF126" i="37"/>
  <c r="BI129" i="37"/>
  <c r="BK129" i="37" s="1"/>
  <c r="BW132" i="37"/>
  <c r="BO132" i="37"/>
  <c r="BO134" i="37"/>
  <c r="BW134" i="37"/>
  <c r="BO133" i="37"/>
  <c r="BW133" i="37"/>
  <c r="AO195" i="37"/>
  <c r="AO192" i="37" s="1"/>
  <c r="AO200" i="37" s="1"/>
  <c r="AC200" i="37"/>
  <c r="BE170" i="37"/>
  <c r="BE194" i="37" s="1"/>
  <c r="AY193" i="37"/>
  <c r="AY11" i="37" s="1"/>
  <c r="AY13" i="37"/>
  <c r="AO13" i="37"/>
  <c r="BE180" i="37"/>
  <c r="BE185" i="37"/>
  <c r="BK156" i="37"/>
  <c r="AI19" i="37"/>
  <c r="BE102" i="37"/>
  <c r="BE135" i="37" s="1"/>
  <c r="BE193" i="37" s="1"/>
  <c r="BI180" i="37"/>
  <c r="BK180" i="37" s="1"/>
  <c r="AY14" i="37"/>
  <c r="BI107" i="37"/>
  <c r="BK107" i="37" s="1"/>
  <c r="BX110" i="37"/>
  <c r="BO110" i="37"/>
  <c r="BO107" i="37" s="1"/>
  <c r="BQ107" i="37" s="1"/>
  <c r="BI102" i="37"/>
  <c r="BK102" i="37" s="1"/>
  <c r="BW105" i="37"/>
  <c r="BO105" i="37"/>
  <c r="BX103" i="37"/>
  <c r="BN102" i="37"/>
  <c r="BO103" i="37"/>
  <c r="CC104" i="37"/>
  <c r="BY104" i="37"/>
  <c r="CC130" i="37"/>
  <c r="BN129" i="37"/>
  <c r="BX130" i="37"/>
  <c r="BY131" i="37"/>
  <c r="CC131" i="37"/>
  <c r="BO130" i="37"/>
  <c r="CI123" i="37"/>
  <c r="CE123" i="37"/>
  <c r="CC124" i="37"/>
  <c r="BY124" i="37"/>
  <c r="CI125" i="37"/>
  <c r="CE125" i="37"/>
  <c r="CP123" i="37"/>
  <c r="CZ123" i="37" s="1"/>
  <c r="DF123" i="37" s="1"/>
  <c r="DL123" i="37" s="1"/>
  <c r="DR123" i="37" s="1"/>
  <c r="CJ122" i="37"/>
  <c r="CP116" i="37"/>
  <c r="CZ116" i="37" s="1"/>
  <c r="DF116" i="37" s="1"/>
  <c r="DL116" i="37" s="1"/>
  <c r="DR116" i="37" s="1"/>
  <c r="CJ115" i="37"/>
  <c r="CE116" i="37"/>
  <c r="CI116" i="37"/>
  <c r="CI117" i="37"/>
  <c r="CE117" i="37"/>
  <c r="CC118" i="37"/>
  <c r="BY118" i="37"/>
  <c r="CC113" i="37"/>
  <c r="BY113" i="37"/>
  <c r="CC108" i="37"/>
  <c r="BY108" i="37"/>
  <c r="CC109" i="37"/>
  <c r="CJ108" i="37"/>
  <c r="CI110" i="37"/>
  <c r="CI112" i="37"/>
  <c r="CE112" i="37"/>
  <c r="CC111" i="37"/>
  <c r="BY111" i="37"/>
  <c r="BX109" i="37"/>
  <c r="BY109" i="37" s="1"/>
  <c r="BN107" i="37"/>
  <c r="BO148" i="37"/>
  <c r="BQ148" i="37" s="1"/>
  <c r="BY141" i="37"/>
  <c r="CD141" i="37"/>
  <c r="CD142" i="37"/>
  <c r="BX140" i="37"/>
  <c r="BY144" i="37"/>
  <c r="CC144" i="37"/>
  <c r="CC145" i="37"/>
  <c r="BY145" i="37"/>
  <c r="BY142" i="37"/>
  <c r="CC142" i="37"/>
  <c r="CI143" i="37"/>
  <c r="CE143" i="37"/>
  <c r="BO140" i="37"/>
  <c r="BQ140" i="37" s="1"/>
  <c r="CO146" i="37"/>
  <c r="CY146" i="37" s="1"/>
  <c r="DE146" i="37" s="1"/>
  <c r="DK146" i="37" s="1"/>
  <c r="DQ146" i="37" s="1"/>
  <c r="CK146" i="37"/>
  <c r="BW169" i="37"/>
  <c r="BO169" i="37"/>
  <c r="CI165" i="37"/>
  <c r="CE165" i="37"/>
  <c r="BX167" i="37"/>
  <c r="BN164" i="37"/>
  <c r="BO167" i="37"/>
  <c r="CJ165" i="37"/>
  <c r="CC167" i="37"/>
  <c r="CI166" i="37"/>
  <c r="CE166" i="37"/>
  <c r="BY168" i="37"/>
  <c r="CC168" i="37"/>
  <c r="CI162" i="37"/>
  <c r="CE162" i="37"/>
  <c r="CC159" i="37"/>
  <c r="BY159" i="37"/>
  <c r="CI160" i="37"/>
  <c r="CE160" i="37"/>
  <c r="BX156" i="37"/>
  <c r="CD157" i="37"/>
  <c r="CC158" i="37"/>
  <c r="BY158" i="37"/>
  <c r="CC157" i="37"/>
  <c r="BY157" i="37"/>
  <c r="CK161" i="37"/>
  <c r="CO161" i="37"/>
  <c r="CY161" i="37" s="1"/>
  <c r="DE161" i="37" s="1"/>
  <c r="DK161" i="37" s="1"/>
  <c r="DQ161" i="37" s="1"/>
  <c r="BO156" i="37"/>
  <c r="BQ156" i="37" s="1"/>
  <c r="CQ152" i="37"/>
  <c r="CC154" i="37"/>
  <c r="BY154" i="37"/>
  <c r="CJ149" i="37"/>
  <c r="CK153" i="37"/>
  <c r="CO153" i="37"/>
  <c r="CY153" i="37" s="1"/>
  <c r="DE153" i="37" s="1"/>
  <c r="DK153" i="37" s="1"/>
  <c r="DQ153" i="37" s="1"/>
  <c r="BX150" i="37"/>
  <c r="BY150" i="37" s="1"/>
  <c r="BN148" i="37"/>
  <c r="BY151" i="37"/>
  <c r="CC151" i="37"/>
  <c r="BY149" i="37"/>
  <c r="CC149" i="37"/>
  <c r="CC150" i="37"/>
  <c r="BI175" i="37"/>
  <c r="BO176" i="37"/>
  <c r="BW176" i="37"/>
  <c r="BI185" i="37"/>
  <c r="BK185" i="37" s="1"/>
  <c r="BX177" i="37"/>
  <c r="BO177" i="37"/>
  <c r="BN185" i="37"/>
  <c r="BX186" i="37"/>
  <c r="CC181" i="37"/>
  <c r="BY181" i="37"/>
  <c r="CI187" i="37"/>
  <c r="CE187" i="37"/>
  <c r="CD182" i="37"/>
  <c r="BX180" i="37"/>
  <c r="BY182" i="37"/>
  <c r="BO178" i="37"/>
  <c r="BW178" i="37"/>
  <c r="CO177" i="37"/>
  <c r="CY177" i="37" s="1"/>
  <c r="DE177" i="37" s="1"/>
  <c r="DK177" i="37" s="1"/>
  <c r="DQ177" i="37" s="1"/>
  <c r="BO186" i="37"/>
  <c r="BW186" i="37"/>
  <c r="BO188" i="37"/>
  <c r="BW188" i="37"/>
  <c r="CO183" i="37"/>
  <c r="CY183" i="37" s="1"/>
  <c r="DE183" i="37" s="1"/>
  <c r="DK183" i="37" s="1"/>
  <c r="DQ183" i="37" s="1"/>
  <c r="CK183" i="37"/>
  <c r="DM148" i="41" l="1"/>
  <c r="DO148" i="41" s="1"/>
  <c r="DS157" i="41"/>
  <c r="DS156" i="41" s="1"/>
  <c r="DU156" i="41" s="1"/>
  <c r="DS148" i="41"/>
  <c r="DU148" i="41" s="1"/>
  <c r="DS185" i="41"/>
  <c r="DU185" i="41" s="1"/>
  <c r="DM180" i="41"/>
  <c r="DO180" i="41" s="1"/>
  <c r="DI193" i="41"/>
  <c r="DI12" i="41"/>
  <c r="DM156" i="41"/>
  <c r="DO156" i="41" s="1"/>
  <c r="DM164" i="41"/>
  <c r="DO164" i="41" s="1"/>
  <c r="DM115" i="41"/>
  <c r="DO115" i="41" s="1"/>
  <c r="DM140" i="41"/>
  <c r="DO140" i="41" s="1"/>
  <c r="DO170" i="41" s="1"/>
  <c r="DS181" i="41"/>
  <c r="DS180" i="41" s="1"/>
  <c r="DU180" i="41" s="1"/>
  <c r="DI195" i="41"/>
  <c r="DI14" i="41"/>
  <c r="DS123" i="41"/>
  <c r="DS122" i="41" s="1"/>
  <c r="DU122" i="41" s="1"/>
  <c r="DS165" i="41"/>
  <c r="DS164" i="41" s="1"/>
  <c r="DU164" i="41" s="1"/>
  <c r="DS115" i="41"/>
  <c r="DU115" i="41" s="1"/>
  <c r="DS141" i="41"/>
  <c r="DS140" i="41" s="1"/>
  <c r="DU140" i="41" s="1"/>
  <c r="DS176" i="41"/>
  <c r="DS175" i="41" s="1"/>
  <c r="DU175" i="41" s="1"/>
  <c r="DI170" i="41"/>
  <c r="DC193" i="41"/>
  <c r="DC12" i="41"/>
  <c r="CM200" i="41"/>
  <c r="CS19" i="41"/>
  <c r="CM19" i="41"/>
  <c r="DM175" i="41"/>
  <c r="DO175" i="41" s="1"/>
  <c r="EB107" i="41"/>
  <c r="EA107" i="41"/>
  <c r="DM107" i="41"/>
  <c r="DO107" i="41" s="1"/>
  <c r="DO135" i="41" s="1"/>
  <c r="DC194" i="41"/>
  <c r="DC13" i="41"/>
  <c r="DS130" i="41"/>
  <c r="DS129" i="41" s="1"/>
  <c r="DU129" i="41" s="1"/>
  <c r="BO115" i="37"/>
  <c r="BQ115" i="37" s="1"/>
  <c r="AO11" i="37"/>
  <c r="BO122" i="37"/>
  <c r="BQ122" i="37" s="1"/>
  <c r="BY120" i="37"/>
  <c r="CC120" i="37"/>
  <c r="CC119" i="37"/>
  <c r="BY119" i="37"/>
  <c r="CC127" i="37"/>
  <c r="BY127" i="37"/>
  <c r="CC126" i="37"/>
  <c r="BY126" i="37"/>
  <c r="DL126" i="37"/>
  <c r="BO129" i="37"/>
  <c r="BQ129" i="37" s="1"/>
  <c r="CC134" i="37"/>
  <c r="BY134" i="37"/>
  <c r="BY133" i="37"/>
  <c r="CC133" i="37"/>
  <c r="BY132" i="37"/>
  <c r="CC132" i="37"/>
  <c r="AY192" i="37"/>
  <c r="AY19" i="37" s="1"/>
  <c r="BE13" i="37"/>
  <c r="BE189" i="37"/>
  <c r="BE14" i="37" s="1"/>
  <c r="BK175" i="37"/>
  <c r="BK189" i="37" s="1"/>
  <c r="BK170" i="37"/>
  <c r="BK13" i="37" s="1"/>
  <c r="BE12" i="37"/>
  <c r="AO19" i="37"/>
  <c r="BK135" i="37"/>
  <c r="BY156" i="37"/>
  <c r="BY105" i="37"/>
  <c r="CC105" i="37"/>
  <c r="CD110" i="37"/>
  <c r="BY110" i="37"/>
  <c r="BY107" i="37" s="1"/>
  <c r="CA107" i="37" s="1"/>
  <c r="BO102" i="37"/>
  <c r="CI104" i="37"/>
  <c r="CE104" i="37"/>
  <c r="CD103" i="37"/>
  <c r="BX102" i="37"/>
  <c r="BY103" i="37"/>
  <c r="CE131" i="37"/>
  <c r="CI131" i="37"/>
  <c r="CD130" i="37"/>
  <c r="BX129" i="37"/>
  <c r="BY130" i="37"/>
  <c r="CI130" i="37"/>
  <c r="CK125" i="37"/>
  <c r="CO125" i="37"/>
  <c r="CY125" i="37" s="1"/>
  <c r="DE125" i="37" s="1"/>
  <c r="DK125" i="37" s="1"/>
  <c r="DQ125" i="37" s="1"/>
  <c r="CI124" i="37"/>
  <c r="CE124" i="37"/>
  <c r="CP122" i="37"/>
  <c r="CK123" i="37"/>
  <c r="CO123" i="37"/>
  <c r="CY123" i="37" s="1"/>
  <c r="DE123" i="37" s="1"/>
  <c r="DK123" i="37" s="1"/>
  <c r="DQ123" i="37" s="1"/>
  <c r="CK117" i="37"/>
  <c r="CO117" i="37"/>
  <c r="CY117" i="37" s="1"/>
  <c r="DE117" i="37" s="1"/>
  <c r="DK117" i="37" s="1"/>
  <c r="DQ117" i="37" s="1"/>
  <c r="CO116" i="37"/>
  <c r="CY116" i="37" s="1"/>
  <c r="DE116" i="37" s="1"/>
  <c r="DK116" i="37" s="1"/>
  <c r="DQ116" i="37" s="1"/>
  <c r="CK116" i="37"/>
  <c r="CE118" i="37"/>
  <c r="CI118" i="37"/>
  <c r="CP115" i="37"/>
  <c r="CI109" i="37"/>
  <c r="CE111" i="37"/>
  <c r="CI111" i="37"/>
  <c r="CO112" i="37"/>
  <c r="CY112" i="37" s="1"/>
  <c r="DE112" i="37" s="1"/>
  <c r="DK112" i="37" s="1"/>
  <c r="DQ112" i="37" s="1"/>
  <c r="CK112" i="37"/>
  <c r="CI108" i="37"/>
  <c r="CE108" i="37"/>
  <c r="CP108" i="37"/>
  <c r="CZ108" i="37" s="1"/>
  <c r="DF108" i="37" s="1"/>
  <c r="DL108" i="37" s="1"/>
  <c r="DR108" i="37" s="1"/>
  <c r="CD109" i="37"/>
  <c r="CE109" i="37" s="1"/>
  <c r="BX107" i="37"/>
  <c r="CO110" i="37"/>
  <c r="CY110" i="37" s="1"/>
  <c r="DE110" i="37" s="1"/>
  <c r="DK110" i="37" s="1"/>
  <c r="DQ110" i="37" s="1"/>
  <c r="CE113" i="37"/>
  <c r="CI113" i="37"/>
  <c r="BO164" i="37"/>
  <c r="BQ164" i="37" s="1"/>
  <c r="CE141" i="37"/>
  <c r="CJ141" i="37"/>
  <c r="CI145" i="37"/>
  <c r="CE145" i="37"/>
  <c r="CE144" i="37"/>
  <c r="CI144" i="37"/>
  <c r="CI142" i="37"/>
  <c r="CE142" i="37"/>
  <c r="CO143" i="37"/>
  <c r="CY143" i="37" s="1"/>
  <c r="DE143" i="37" s="1"/>
  <c r="DK143" i="37" s="1"/>
  <c r="DQ143" i="37" s="1"/>
  <c r="CK143" i="37"/>
  <c r="CQ146" i="37"/>
  <c r="BY140" i="37"/>
  <c r="CA140" i="37" s="1"/>
  <c r="CJ142" i="37"/>
  <c r="CD140" i="37"/>
  <c r="CO166" i="37"/>
  <c r="CY166" i="37" s="1"/>
  <c r="DE166" i="37" s="1"/>
  <c r="DK166" i="37" s="1"/>
  <c r="DQ166" i="37" s="1"/>
  <c r="CK166" i="37"/>
  <c r="CI167" i="37"/>
  <c r="CD167" i="37"/>
  <c r="BX164" i="37"/>
  <c r="BY167" i="37"/>
  <c r="CK165" i="37"/>
  <c r="CO165" i="37"/>
  <c r="CY165" i="37" s="1"/>
  <c r="DE165" i="37" s="1"/>
  <c r="DK165" i="37" s="1"/>
  <c r="DQ165" i="37" s="1"/>
  <c r="CP165" i="37"/>
  <c r="CZ165" i="37" s="1"/>
  <c r="DF165" i="37" s="1"/>
  <c r="DL165" i="37" s="1"/>
  <c r="DR165" i="37" s="1"/>
  <c r="CI168" i="37"/>
  <c r="CE168" i="37"/>
  <c r="CC169" i="37"/>
  <c r="BY169" i="37"/>
  <c r="CJ157" i="37"/>
  <c r="CD156" i="37"/>
  <c r="CK160" i="37"/>
  <c r="CO160" i="37"/>
  <c r="CY160" i="37" s="1"/>
  <c r="DE160" i="37" s="1"/>
  <c r="DK160" i="37" s="1"/>
  <c r="DQ160" i="37" s="1"/>
  <c r="CI159" i="37"/>
  <c r="CE159" i="37"/>
  <c r="CQ161" i="37"/>
  <c r="CI157" i="37"/>
  <c r="CE157" i="37"/>
  <c r="CI158" i="37"/>
  <c r="CE158" i="37"/>
  <c r="CO162" i="37"/>
  <c r="CY162" i="37" s="1"/>
  <c r="DE162" i="37" s="1"/>
  <c r="DK162" i="37" s="1"/>
  <c r="DQ162" i="37" s="1"/>
  <c r="CK162" i="37"/>
  <c r="CQ153" i="37"/>
  <c r="BY148" i="37"/>
  <c r="CA148" i="37" s="1"/>
  <c r="CE149" i="37"/>
  <c r="CI149" i="37"/>
  <c r="CE151" i="37"/>
  <c r="CI151" i="37"/>
  <c r="CI150" i="37"/>
  <c r="CP149" i="37"/>
  <c r="CZ149" i="37" s="1"/>
  <c r="DF149" i="37" s="1"/>
  <c r="DL149" i="37" s="1"/>
  <c r="DR149" i="37" s="1"/>
  <c r="CE154" i="37"/>
  <c r="CI154" i="37"/>
  <c r="CD150" i="37"/>
  <c r="CE150" i="37" s="1"/>
  <c r="BX148" i="37"/>
  <c r="DA152" i="37"/>
  <c r="BO180" i="37"/>
  <c r="BO175" i="37"/>
  <c r="BQ175" i="37" s="1"/>
  <c r="BY176" i="37"/>
  <c r="CC176" i="37"/>
  <c r="BY177" i="37"/>
  <c r="CD177" i="37"/>
  <c r="CD175" i="37" s="1"/>
  <c r="BX175" i="37"/>
  <c r="CJ182" i="37"/>
  <c r="CE182" i="37"/>
  <c r="CD180" i="37"/>
  <c r="CD186" i="37"/>
  <c r="BX185" i="37"/>
  <c r="CC188" i="37"/>
  <c r="BY188" i="37"/>
  <c r="CC186" i="37"/>
  <c r="BY186" i="37"/>
  <c r="BO185" i="37"/>
  <c r="CI181" i="37"/>
  <c r="CE181" i="37"/>
  <c r="BY178" i="37"/>
  <c r="CC178" i="37"/>
  <c r="CO187" i="37"/>
  <c r="CY187" i="37" s="1"/>
  <c r="DE187" i="37" s="1"/>
  <c r="DK187" i="37" s="1"/>
  <c r="DQ187" i="37" s="1"/>
  <c r="CK187" i="37"/>
  <c r="CQ183" i="37"/>
  <c r="EB164" i="41" l="1"/>
  <c r="EA164" i="41"/>
  <c r="DO193" i="41"/>
  <c r="DO12" i="41"/>
  <c r="DC192" i="41"/>
  <c r="DC11" i="41"/>
  <c r="DI194" i="41"/>
  <c r="DI192" i="41" s="1"/>
  <c r="DI13" i="41"/>
  <c r="EA180" i="41"/>
  <c r="EB180" i="41"/>
  <c r="EB185" i="41"/>
  <c r="EA185" i="41"/>
  <c r="DU189" i="41"/>
  <c r="EB175" i="41"/>
  <c r="EA175" i="41"/>
  <c r="DO194" i="41"/>
  <c r="DO13" i="41"/>
  <c r="EB148" i="41"/>
  <c r="EA148" i="41"/>
  <c r="DO189" i="41"/>
  <c r="DU170" i="41"/>
  <c r="EB140" i="41"/>
  <c r="EA140" i="41"/>
  <c r="EB156" i="41"/>
  <c r="EA156" i="41"/>
  <c r="EA115" i="41"/>
  <c r="EB115" i="41"/>
  <c r="EA129" i="41"/>
  <c r="EB129" i="41"/>
  <c r="EB122" i="41"/>
  <c r="EA122" i="41"/>
  <c r="DU135" i="41"/>
  <c r="BY115" i="37"/>
  <c r="CA115" i="37" s="1"/>
  <c r="BY122" i="37"/>
  <c r="CA122" i="37" s="1"/>
  <c r="CI120" i="37"/>
  <c r="CE120" i="37"/>
  <c r="CE127" i="37"/>
  <c r="CI127" i="37"/>
  <c r="CE119" i="37"/>
  <c r="CI119" i="37"/>
  <c r="CI126" i="37"/>
  <c r="CE126" i="37"/>
  <c r="DR126" i="37"/>
  <c r="BY129" i="37"/>
  <c r="CA129" i="37" s="1"/>
  <c r="CE132" i="37"/>
  <c r="CI132" i="37"/>
  <c r="CI134" i="37"/>
  <c r="CE134" i="37"/>
  <c r="CE133" i="37"/>
  <c r="CI133" i="37"/>
  <c r="AY200" i="37"/>
  <c r="BE195" i="37"/>
  <c r="BE192" i="37" s="1"/>
  <c r="BK194" i="37"/>
  <c r="BQ185" i="37"/>
  <c r="BQ180" i="37"/>
  <c r="CA156" i="37"/>
  <c r="BQ102" i="37"/>
  <c r="BQ135" i="37" s="1"/>
  <c r="BQ193" i="37" s="1"/>
  <c r="BY180" i="37"/>
  <c r="CA180" i="37" s="1"/>
  <c r="BK195" i="37"/>
  <c r="BK14" i="37"/>
  <c r="BY102" i="37"/>
  <c r="CA102" i="37" s="1"/>
  <c r="BK193" i="37"/>
  <c r="BK12" i="37"/>
  <c r="BQ170" i="37"/>
  <c r="CJ110" i="37"/>
  <c r="CE110" i="37"/>
  <c r="CE107" i="37" s="1"/>
  <c r="CG107" i="37" s="1"/>
  <c r="CE105" i="37"/>
  <c r="CI105" i="37"/>
  <c r="CJ103" i="37"/>
  <c r="CD102" i="37"/>
  <c r="CE103" i="37"/>
  <c r="CO104" i="37"/>
  <c r="CY104" i="37" s="1"/>
  <c r="DE104" i="37" s="1"/>
  <c r="DK104" i="37" s="1"/>
  <c r="DQ104" i="37" s="1"/>
  <c r="CK104" i="37"/>
  <c r="CO130" i="37"/>
  <c r="CY130" i="37" s="1"/>
  <c r="DE130" i="37" s="1"/>
  <c r="DK130" i="37" s="1"/>
  <c r="DQ130" i="37" s="1"/>
  <c r="CD129" i="37"/>
  <c r="CJ130" i="37"/>
  <c r="CO131" i="37"/>
  <c r="CY131" i="37" s="1"/>
  <c r="DE131" i="37" s="1"/>
  <c r="DK131" i="37" s="1"/>
  <c r="DQ131" i="37" s="1"/>
  <c r="CK131" i="37"/>
  <c r="CE130" i="37"/>
  <c r="CO124" i="37"/>
  <c r="CY124" i="37" s="1"/>
  <c r="DE124" i="37" s="1"/>
  <c r="DK124" i="37" s="1"/>
  <c r="DQ124" i="37" s="1"/>
  <c r="CK124" i="37"/>
  <c r="CZ122" i="37"/>
  <c r="CQ125" i="37"/>
  <c r="CQ123" i="37"/>
  <c r="CK118" i="37"/>
  <c r="CO118" i="37"/>
  <c r="CY118" i="37" s="1"/>
  <c r="DE118" i="37" s="1"/>
  <c r="DK118" i="37" s="1"/>
  <c r="DQ118" i="37" s="1"/>
  <c r="CQ116" i="37"/>
  <c r="CQ117" i="37"/>
  <c r="CZ115" i="37"/>
  <c r="CQ112" i="37"/>
  <c r="CK108" i="37"/>
  <c r="CO108" i="37"/>
  <c r="CY108" i="37" s="1"/>
  <c r="DE108" i="37" s="1"/>
  <c r="DK108" i="37" s="1"/>
  <c r="DQ108" i="37" s="1"/>
  <c r="CJ109" i="37"/>
  <c r="CD107" i="37"/>
  <c r="CO111" i="37"/>
  <c r="CY111" i="37" s="1"/>
  <c r="DE111" i="37" s="1"/>
  <c r="DK111" i="37" s="1"/>
  <c r="DQ111" i="37" s="1"/>
  <c r="CK111" i="37"/>
  <c r="CK113" i="37"/>
  <c r="CO113" i="37"/>
  <c r="CY113" i="37" s="1"/>
  <c r="DE113" i="37" s="1"/>
  <c r="DK113" i="37" s="1"/>
  <c r="DQ113" i="37" s="1"/>
  <c r="CO109" i="37"/>
  <c r="CY109" i="37" s="1"/>
  <c r="DE109" i="37" s="1"/>
  <c r="DK109" i="37" s="1"/>
  <c r="DQ109" i="37" s="1"/>
  <c r="CE156" i="37"/>
  <c r="CG156" i="37" s="1"/>
  <c r="CK141" i="37"/>
  <c r="CP141" i="37"/>
  <c r="CZ141" i="37" s="1"/>
  <c r="DF141" i="37" s="1"/>
  <c r="DL141" i="37" s="1"/>
  <c r="DR141" i="37" s="1"/>
  <c r="CO142" i="37"/>
  <c r="CY142" i="37" s="1"/>
  <c r="DE142" i="37" s="1"/>
  <c r="DK142" i="37" s="1"/>
  <c r="DQ142" i="37" s="1"/>
  <c r="CK142" i="37"/>
  <c r="CO144" i="37"/>
  <c r="CY144" i="37" s="1"/>
  <c r="DE144" i="37" s="1"/>
  <c r="DK144" i="37" s="1"/>
  <c r="DQ144" i="37" s="1"/>
  <c r="CK144" i="37"/>
  <c r="DA146" i="37"/>
  <c r="CO145" i="37"/>
  <c r="CY145" i="37" s="1"/>
  <c r="DE145" i="37" s="1"/>
  <c r="DK145" i="37" s="1"/>
  <c r="DQ145" i="37" s="1"/>
  <c r="CK145" i="37"/>
  <c r="CP142" i="37"/>
  <c r="CZ142" i="37" s="1"/>
  <c r="DF142" i="37" s="1"/>
  <c r="DL142" i="37" s="1"/>
  <c r="DR142" i="37" s="1"/>
  <c r="CJ140" i="37"/>
  <c r="CQ143" i="37"/>
  <c r="CE140" i="37"/>
  <c r="CG140" i="37" s="1"/>
  <c r="CE169" i="37"/>
  <c r="CI169" i="37"/>
  <c r="BY164" i="37"/>
  <c r="CA164" i="37" s="1"/>
  <c r="CK168" i="37"/>
  <c r="CO168" i="37"/>
  <c r="CY168" i="37" s="1"/>
  <c r="DE168" i="37" s="1"/>
  <c r="DK168" i="37" s="1"/>
  <c r="DQ168" i="37" s="1"/>
  <c r="CJ167" i="37"/>
  <c r="CK167" i="37" s="1"/>
  <c r="CD164" i="37"/>
  <c r="CE167" i="37"/>
  <c r="CO167" i="37"/>
  <c r="CY167" i="37" s="1"/>
  <c r="DE167" i="37" s="1"/>
  <c r="DK167" i="37" s="1"/>
  <c r="DQ167" i="37" s="1"/>
  <c r="CQ165" i="37"/>
  <c r="CQ166" i="37"/>
  <c r="CQ162" i="37"/>
  <c r="CK159" i="37"/>
  <c r="CO159" i="37"/>
  <c r="CY159" i="37" s="1"/>
  <c r="DE159" i="37" s="1"/>
  <c r="DK159" i="37" s="1"/>
  <c r="DQ159" i="37" s="1"/>
  <c r="CQ160" i="37"/>
  <c r="DA161" i="37"/>
  <c r="CK158" i="37"/>
  <c r="CO158" i="37"/>
  <c r="CY158" i="37" s="1"/>
  <c r="DE158" i="37" s="1"/>
  <c r="DK158" i="37" s="1"/>
  <c r="DQ158" i="37" s="1"/>
  <c r="CK157" i="37"/>
  <c r="CO157" i="37"/>
  <c r="CY157" i="37" s="1"/>
  <c r="DE157" i="37" s="1"/>
  <c r="DK157" i="37" s="1"/>
  <c r="DQ157" i="37" s="1"/>
  <c r="CJ156" i="37"/>
  <c r="CP157" i="37"/>
  <c r="CZ157" i="37" s="1"/>
  <c r="DF157" i="37" s="1"/>
  <c r="DL157" i="37" s="1"/>
  <c r="DR157" i="37" s="1"/>
  <c r="CO151" i="37"/>
  <c r="CY151" i="37" s="1"/>
  <c r="DE151" i="37" s="1"/>
  <c r="DK151" i="37" s="1"/>
  <c r="DQ151" i="37" s="1"/>
  <c r="CK151" i="37"/>
  <c r="CJ150" i="37"/>
  <c r="CK150" i="37" s="1"/>
  <c r="CD148" i="37"/>
  <c r="DG152" i="37"/>
  <c r="CK154" i="37"/>
  <c r="CO154" i="37"/>
  <c r="CY154" i="37" s="1"/>
  <c r="DE154" i="37" s="1"/>
  <c r="DK154" i="37" s="1"/>
  <c r="DQ154" i="37" s="1"/>
  <c r="CK149" i="37"/>
  <c r="CO149" i="37"/>
  <c r="CY149" i="37" s="1"/>
  <c r="DE149" i="37" s="1"/>
  <c r="DK149" i="37" s="1"/>
  <c r="DQ149" i="37" s="1"/>
  <c r="CE148" i="37"/>
  <c r="CG148" i="37" s="1"/>
  <c r="CO150" i="37"/>
  <c r="CY150" i="37" s="1"/>
  <c r="DE150" i="37" s="1"/>
  <c r="DK150" i="37" s="1"/>
  <c r="DQ150" i="37" s="1"/>
  <c r="DA153" i="37"/>
  <c r="CE176" i="37"/>
  <c r="CI176" i="37"/>
  <c r="CJ177" i="37"/>
  <c r="CJ175" i="37" s="1"/>
  <c r="CE177" i="37"/>
  <c r="BY185" i="37"/>
  <c r="CA185" i="37" s="1"/>
  <c r="BY175" i="37"/>
  <c r="CA175" i="37" s="1"/>
  <c r="CJ186" i="37"/>
  <c r="CD185" i="37"/>
  <c r="CI178" i="37"/>
  <c r="CE178" i="37"/>
  <c r="CI186" i="37"/>
  <c r="CE186" i="37"/>
  <c r="CP182" i="37"/>
  <c r="CZ182" i="37" s="1"/>
  <c r="CK182" i="37"/>
  <c r="CJ180" i="37"/>
  <c r="CQ187" i="37"/>
  <c r="CE188" i="37"/>
  <c r="CI188" i="37"/>
  <c r="DA183" i="37"/>
  <c r="CO181" i="37"/>
  <c r="CY181" i="37" s="1"/>
  <c r="DE181" i="37" s="1"/>
  <c r="DK181" i="37" s="1"/>
  <c r="DQ181" i="37" s="1"/>
  <c r="CK181" i="37"/>
  <c r="EB135" i="41" l="1"/>
  <c r="EB193" i="41" s="1"/>
  <c r="DI200" i="41"/>
  <c r="DI19" i="41"/>
  <c r="DU194" i="41"/>
  <c r="DU13" i="41"/>
  <c r="DU195" i="41"/>
  <c r="DU14" i="41"/>
  <c r="DC200" i="41"/>
  <c r="DC19" i="41"/>
  <c r="DO195" i="41"/>
  <c r="DO192" i="41" s="1"/>
  <c r="DO14" i="41"/>
  <c r="DO11" i="41"/>
  <c r="DI11" i="41"/>
  <c r="DU193" i="41"/>
  <c r="DU12" i="41"/>
  <c r="EB170" i="41"/>
  <c r="EB189" i="41"/>
  <c r="CE115" i="37"/>
  <c r="CG115" i="37" s="1"/>
  <c r="CA135" i="37"/>
  <c r="CA193" i="37" s="1"/>
  <c r="CE122" i="37"/>
  <c r="CG122" i="37" s="1"/>
  <c r="CK119" i="37"/>
  <c r="CO119" i="37"/>
  <c r="CO126" i="37"/>
  <c r="CK126" i="37"/>
  <c r="CK127" i="37"/>
  <c r="CO127" i="37"/>
  <c r="CK120" i="37"/>
  <c r="CO120" i="37"/>
  <c r="CE129" i="37"/>
  <c r="CG129" i="37" s="1"/>
  <c r="CK134" i="37"/>
  <c r="CO134" i="37"/>
  <c r="CO133" i="37"/>
  <c r="CK133" i="37"/>
  <c r="CK132" i="37"/>
  <c r="CO132" i="37"/>
  <c r="BE11" i="37"/>
  <c r="BQ189" i="37"/>
  <c r="BQ195" i="37" s="1"/>
  <c r="BK11" i="37"/>
  <c r="BQ12" i="37"/>
  <c r="DF182" i="37"/>
  <c r="CZ180" i="37"/>
  <c r="BE19" i="37"/>
  <c r="BE200" i="37"/>
  <c r="BQ194" i="37"/>
  <c r="BQ13" i="37"/>
  <c r="CE102" i="37"/>
  <c r="CG102" i="37" s="1"/>
  <c r="BK192" i="37"/>
  <c r="BK19" i="37" s="1"/>
  <c r="CA170" i="37"/>
  <c r="CK105" i="37"/>
  <c r="CO105" i="37"/>
  <c r="CY105" i="37" s="1"/>
  <c r="DE105" i="37" s="1"/>
  <c r="DK105" i="37" s="1"/>
  <c r="DQ105" i="37" s="1"/>
  <c r="CP110" i="37"/>
  <c r="CZ110" i="37" s="1"/>
  <c r="DF110" i="37" s="1"/>
  <c r="DL110" i="37" s="1"/>
  <c r="DR110" i="37" s="1"/>
  <c r="CK110" i="37"/>
  <c r="CQ104" i="37"/>
  <c r="CP103" i="37"/>
  <c r="CZ103" i="37" s="1"/>
  <c r="DF103" i="37" s="1"/>
  <c r="DL103" i="37" s="1"/>
  <c r="DR103" i="37" s="1"/>
  <c r="CJ102" i="37"/>
  <c r="CK103" i="37"/>
  <c r="CQ131" i="37"/>
  <c r="CP130" i="37"/>
  <c r="CJ129" i="37"/>
  <c r="CK130" i="37"/>
  <c r="DA125" i="37"/>
  <c r="DF122" i="37"/>
  <c r="DA123" i="37"/>
  <c r="CQ124" i="37"/>
  <c r="DA116" i="37"/>
  <c r="DA117" i="37"/>
  <c r="CQ118" i="37"/>
  <c r="DF115" i="37"/>
  <c r="CQ113" i="37"/>
  <c r="CQ108" i="37"/>
  <c r="CP109" i="37"/>
  <c r="CZ109" i="37" s="1"/>
  <c r="DF109" i="37" s="1"/>
  <c r="DL109" i="37" s="1"/>
  <c r="DR109" i="37" s="1"/>
  <c r="CJ107" i="37"/>
  <c r="CQ111" i="37"/>
  <c r="CK109" i="37"/>
  <c r="DA112" i="37"/>
  <c r="CQ141" i="37"/>
  <c r="CK156" i="37"/>
  <c r="CM156" i="37" s="1"/>
  <c r="CQ145" i="37"/>
  <c r="DG146" i="37"/>
  <c r="DA143" i="37"/>
  <c r="CQ144" i="37"/>
  <c r="CK140" i="37"/>
  <c r="CM140" i="37" s="1"/>
  <c r="CP140" i="37"/>
  <c r="CQ142" i="37"/>
  <c r="CP167" i="37"/>
  <c r="CZ167" i="37" s="1"/>
  <c r="DF167" i="37" s="1"/>
  <c r="DL167" i="37" s="1"/>
  <c r="DR167" i="37" s="1"/>
  <c r="CJ164" i="37"/>
  <c r="CE164" i="37"/>
  <c r="CG164" i="37" s="1"/>
  <c r="DA165" i="37"/>
  <c r="CQ168" i="37"/>
  <c r="CO169" i="37"/>
  <c r="CY169" i="37" s="1"/>
  <c r="DE169" i="37" s="1"/>
  <c r="DK169" i="37" s="1"/>
  <c r="DQ169" i="37" s="1"/>
  <c r="CK169" i="37"/>
  <c r="CK164" i="37" s="1"/>
  <c r="CM164" i="37" s="1"/>
  <c r="DA166" i="37"/>
  <c r="DA160" i="37"/>
  <c r="CQ157" i="37"/>
  <c r="CQ159" i="37"/>
  <c r="CP156" i="37"/>
  <c r="CQ158" i="37"/>
  <c r="DA162" i="37"/>
  <c r="DG161" i="37"/>
  <c r="DM152" i="37"/>
  <c r="DS152" i="37"/>
  <c r="CP150" i="37"/>
  <c r="CZ150" i="37" s="1"/>
  <c r="DF150" i="37" s="1"/>
  <c r="DL150" i="37" s="1"/>
  <c r="DR150" i="37" s="1"/>
  <c r="CJ148" i="37"/>
  <c r="CQ154" i="37"/>
  <c r="CQ149" i="37"/>
  <c r="DG153" i="37"/>
  <c r="CK148" i="37"/>
  <c r="CM148" i="37" s="1"/>
  <c r="CQ151" i="37"/>
  <c r="CA189" i="37"/>
  <c r="CE180" i="37"/>
  <c r="CG180" i="37" s="1"/>
  <c r="CE175" i="37"/>
  <c r="CG175" i="37" s="1"/>
  <c r="CP177" i="37"/>
  <c r="CK177" i="37"/>
  <c r="CK176" i="37"/>
  <c r="CO176" i="37"/>
  <c r="CY176" i="37" s="1"/>
  <c r="DE176" i="37" s="1"/>
  <c r="DK176" i="37" s="1"/>
  <c r="DQ176" i="37" s="1"/>
  <c r="DA187" i="37"/>
  <c r="CO188" i="37"/>
  <c r="CY188" i="37" s="1"/>
  <c r="DE188" i="37" s="1"/>
  <c r="DK188" i="37" s="1"/>
  <c r="DQ188" i="37" s="1"/>
  <c r="CK188" i="37"/>
  <c r="CO186" i="37"/>
  <c r="CY186" i="37" s="1"/>
  <c r="DE186" i="37" s="1"/>
  <c r="DK186" i="37" s="1"/>
  <c r="DQ186" i="37" s="1"/>
  <c r="CK186" i="37"/>
  <c r="DG183" i="37"/>
  <c r="CO178" i="37"/>
  <c r="CY178" i="37" s="1"/>
  <c r="DE178" i="37" s="1"/>
  <c r="DK178" i="37" s="1"/>
  <c r="DQ178" i="37" s="1"/>
  <c r="CK178" i="37"/>
  <c r="CP180" i="37"/>
  <c r="CQ182" i="37"/>
  <c r="CQ181" i="37"/>
  <c r="CE185" i="37"/>
  <c r="CG185" i="37" s="1"/>
  <c r="CP186" i="37"/>
  <c r="CZ186" i="37" s="1"/>
  <c r="DF186" i="37" s="1"/>
  <c r="DL186" i="37" s="1"/>
  <c r="DR186" i="37" s="1"/>
  <c r="CJ185" i="37"/>
  <c r="EB12" i="41" l="1"/>
  <c r="DO200" i="41"/>
  <c r="DO19" i="41"/>
  <c r="DU192" i="41"/>
  <c r="DU11" i="41"/>
  <c r="EB195" i="41"/>
  <c r="EB14" i="41"/>
  <c r="EB194" i="41"/>
  <c r="EB192" i="41" s="1"/>
  <c r="EB13" i="41"/>
  <c r="CA12" i="37"/>
  <c r="CK122" i="37"/>
  <c r="CM122" i="37" s="1"/>
  <c r="CK115" i="37"/>
  <c r="CM115" i="37" s="1"/>
  <c r="CQ120" i="37"/>
  <c r="CY120" i="37"/>
  <c r="CY126" i="37"/>
  <c r="CQ126" i="37"/>
  <c r="CQ127" i="37"/>
  <c r="CY127" i="37"/>
  <c r="CY119" i="37"/>
  <c r="CQ119" i="37"/>
  <c r="CG135" i="37"/>
  <c r="CG193" i="37" s="1"/>
  <c r="CQ132" i="37"/>
  <c r="CY132" i="37"/>
  <c r="CY134" i="37"/>
  <c r="CQ134" i="37"/>
  <c r="CK129" i="37"/>
  <c r="CM129" i="37" s="1"/>
  <c r="CY133" i="37"/>
  <c r="CQ133" i="37"/>
  <c r="BQ14" i="37"/>
  <c r="BQ192" i="37"/>
  <c r="BQ200" i="37" s="1"/>
  <c r="CZ164" i="37"/>
  <c r="DL182" i="37"/>
  <c r="DF180" i="37"/>
  <c r="CP175" i="37"/>
  <c r="CZ177" i="37"/>
  <c r="CA195" i="37"/>
  <c r="CA14" i="37"/>
  <c r="CQ167" i="37"/>
  <c r="CZ148" i="37"/>
  <c r="BQ11" i="37"/>
  <c r="CA194" i="37"/>
  <c r="CA13" i="37"/>
  <c r="CZ107" i="37"/>
  <c r="CQ130" i="37"/>
  <c r="CZ130" i="37"/>
  <c r="DF130" i="37" s="1"/>
  <c r="DL130" i="37" s="1"/>
  <c r="DR130" i="37" s="1"/>
  <c r="BK200" i="37"/>
  <c r="CG189" i="37"/>
  <c r="CK102" i="37"/>
  <c r="CM102" i="37" s="1"/>
  <c r="CK107" i="37"/>
  <c r="CM107" i="37" s="1"/>
  <c r="CQ110" i="37"/>
  <c r="CQ105" i="37"/>
  <c r="CP102" i="37"/>
  <c r="CQ103" i="37"/>
  <c r="DA104" i="37"/>
  <c r="CP129" i="37"/>
  <c r="DA131" i="37"/>
  <c r="DG123" i="37"/>
  <c r="DR122" i="37"/>
  <c r="DL122" i="37"/>
  <c r="DA124" i="37"/>
  <c r="DG125" i="37"/>
  <c r="DA118" i="37"/>
  <c r="DG117" i="37"/>
  <c r="DG116" i="37"/>
  <c r="DL115" i="37"/>
  <c r="DR115" i="37"/>
  <c r="CP107" i="37"/>
  <c r="DF107" i="37"/>
  <c r="DA111" i="37"/>
  <c r="DA113" i="37"/>
  <c r="DA108" i="37"/>
  <c r="DG112" i="37"/>
  <c r="CQ109" i="37"/>
  <c r="CQ140" i="37"/>
  <c r="CS140" i="37" s="1"/>
  <c r="DA141" i="37"/>
  <c r="CZ140" i="37"/>
  <c r="CG170" i="37"/>
  <c r="CM170" i="37"/>
  <c r="DG143" i="37"/>
  <c r="DA142" i="37"/>
  <c r="DM146" i="37"/>
  <c r="DS146" i="37"/>
  <c r="DA144" i="37"/>
  <c r="DA145" i="37"/>
  <c r="CQ169" i="37"/>
  <c r="DG165" i="37"/>
  <c r="DF164" i="37"/>
  <c r="CP164" i="37"/>
  <c r="DA168" i="37"/>
  <c r="DG166" i="37"/>
  <c r="DM161" i="37"/>
  <c r="DS161" i="37"/>
  <c r="DA159" i="37"/>
  <c r="CZ156" i="37"/>
  <c r="DG162" i="37"/>
  <c r="DA157" i="37"/>
  <c r="CQ156" i="37"/>
  <c r="CS156" i="37" s="1"/>
  <c r="DA158" i="37"/>
  <c r="DG160" i="37"/>
  <c r="DS153" i="37"/>
  <c r="DM153" i="37"/>
  <c r="DF148" i="37"/>
  <c r="CP148" i="37"/>
  <c r="DA149" i="37"/>
  <c r="CQ150" i="37"/>
  <c r="CQ148" i="37" s="1"/>
  <c r="CS148" i="37" s="1"/>
  <c r="DA151" i="37"/>
  <c r="DA154" i="37"/>
  <c r="CK180" i="37"/>
  <c r="CM180" i="37" s="1"/>
  <c r="CK185" i="37"/>
  <c r="CM185" i="37" s="1"/>
  <c r="CQ176" i="37"/>
  <c r="CK175" i="37"/>
  <c r="CM175" i="37" s="1"/>
  <c r="CQ177" i="37"/>
  <c r="CQ186" i="37"/>
  <c r="DG187" i="37"/>
  <c r="DA182" i="37"/>
  <c r="CQ178" i="37"/>
  <c r="DM183" i="37"/>
  <c r="DS183" i="37"/>
  <c r="CQ188" i="37"/>
  <c r="CP185" i="37"/>
  <c r="DA181" i="37"/>
  <c r="EB11" i="41" l="1"/>
  <c r="EB19" i="41" s="1"/>
  <c r="EB200" i="41"/>
  <c r="E8" i="41"/>
  <c r="J8" i="41" s="1"/>
  <c r="DU200" i="41"/>
  <c r="DU19" i="41"/>
  <c r="CQ122" i="37"/>
  <c r="CS122" i="37" s="1"/>
  <c r="CQ115" i="37"/>
  <c r="CS115" i="37" s="1"/>
  <c r="DE127" i="37"/>
  <c r="DA127" i="37"/>
  <c r="DA120" i="37"/>
  <c r="DE120" i="37"/>
  <c r="DE126" i="37"/>
  <c r="DA126" i="37"/>
  <c r="DA119" i="37"/>
  <c r="DE119" i="37"/>
  <c r="CG12" i="37"/>
  <c r="DE133" i="37"/>
  <c r="DA133" i="37"/>
  <c r="CQ129" i="37"/>
  <c r="CS129" i="37" s="1"/>
  <c r="DA134" i="37"/>
  <c r="DE134" i="37"/>
  <c r="DA132" i="37"/>
  <c r="DE132" i="37"/>
  <c r="DA130" i="37"/>
  <c r="CM189" i="37"/>
  <c r="CM195" i="37" s="1"/>
  <c r="BQ19" i="37"/>
  <c r="CQ164" i="37"/>
  <c r="CS164" i="37" s="1"/>
  <c r="DR182" i="37"/>
  <c r="DR180" i="37" s="1"/>
  <c r="DL180" i="37"/>
  <c r="CQ180" i="37"/>
  <c r="CS180" i="37" s="1"/>
  <c r="DF177" i="37"/>
  <c r="CZ175" i="37"/>
  <c r="CG195" i="37"/>
  <c r="CG14" i="37"/>
  <c r="CA11" i="37"/>
  <c r="DA156" i="37"/>
  <c r="DC156" i="37" s="1"/>
  <c r="DA140" i="37"/>
  <c r="DC140" i="37" s="1"/>
  <c r="CA192" i="37"/>
  <c r="CA19" i="37" s="1"/>
  <c r="CM194" i="37"/>
  <c r="CM13" i="37"/>
  <c r="CG194" i="37"/>
  <c r="CG13" i="37"/>
  <c r="DA167" i="37"/>
  <c r="CQ102" i="37"/>
  <c r="CS102" i="37" s="1"/>
  <c r="CM135" i="37"/>
  <c r="DA150" i="37"/>
  <c r="DA148" i="37" s="1"/>
  <c r="DC148" i="37" s="1"/>
  <c r="DA109" i="37"/>
  <c r="CQ107" i="37"/>
  <c r="CS107" i="37" s="1"/>
  <c r="DA105" i="37"/>
  <c r="DA110" i="37"/>
  <c r="CZ102" i="37"/>
  <c r="DA103" i="37"/>
  <c r="DG104" i="37"/>
  <c r="DG131" i="37"/>
  <c r="DG130" i="37"/>
  <c r="CZ129" i="37"/>
  <c r="DS125" i="37"/>
  <c r="DM125" i="37"/>
  <c r="DG124" i="37"/>
  <c r="DS123" i="37"/>
  <c r="DM123" i="37"/>
  <c r="DS116" i="37"/>
  <c r="DM116" i="37"/>
  <c r="DM117" i="37"/>
  <c r="DS117" i="37"/>
  <c r="DG118" i="37"/>
  <c r="DG109" i="37"/>
  <c r="DG113" i="37"/>
  <c r="DM112" i="37"/>
  <c r="DS112" i="37"/>
  <c r="DL107" i="37"/>
  <c r="DR107" i="37"/>
  <c r="DG111" i="37"/>
  <c r="DG108" i="37"/>
  <c r="DG141" i="37"/>
  <c r="DF140" i="37"/>
  <c r="DG144" i="37"/>
  <c r="DG142" i="37"/>
  <c r="DG145" i="37"/>
  <c r="DM143" i="37"/>
  <c r="DS143" i="37"/>
  <c r="DG167" i="37"/>
  <c r="DM166" i="37"/>
  <c r="DS166" i="37"/>
  <c r="DM165" i="37"/>
  <c r="DA169" i="37"/>
  <c r="DG168" i="37"/>
  <c r="DL164" i="37"/>
  <c r="DR164" i="37"/>
  <c r="DS162" i="37"/>
  <c r="DM162" i="37"/>
  <c r="DS160" i="37"/>
  <c r="DM160" i="37"/>
  <c r="DG158" i="37"/>
  <c r="DG159" i="37"/>
  <c r="DG157" i="37"/>
  <c r="DF156" i="37"/>
  <c r="DG149" i="37"/>
  <c r="DG154" i="37"/>
  <c r="DL148" i="37"/>
  <c r="DR148" i="37"/>
  <c r="DG150" i="37"/>
  <c r="DG151" i="37"/>
  <c r="CQ175" i="37"/>
  <c r="CS175" i="37" s="1"/>
  <c r="DA176" i="37"/>
  <c r="DA177" i="37"/>
  <c r="DG181" i="37"/>
  <c r="DA186" i="37"/>
  <c r="CZ185" i="37"/>
  <c r="CQ185" i="37"/>
  <c r="CS185" i="37" s="1"/>
  <c r="DA178" i="37"/>
  <c r="DG182" i="37"/>
  <c r="DA188" i="37"/>
  <c r="DS187" i="37"/>
  <c r="DM187" i="37"/>
  <c r="DA122" i="37" l="1"/>
  <c r="DC122" i="37" s="1"/>
  <c r="DA115" i="37"/>
  <c r="DC115" i="37" s="1"/>
  <c r="DK119" i="37"/>
  <c r="DG119" i="37"/>
  <c r="DK126" i="37"/>
  <c r="DG126" i="37"/>
  <c r="DK127" i="37"/>
  <c r="DG127" i="37"/>
  <c r="DK120" i="37"/>
  <c r="DG120" i="37"/>
  <c r="DA129" i="37"/>
  <c r="DC129" i="37" s="1"/>
  <c r="DK132" i="37"/>
  <c r="DG132" i="37"/>
  <c r="DG134" i="37"/>
  <c r="DK134" i="37"/>
  <c r="DG133" i="37"/>
  <c r="DK133" i="37"/>
  <c r="DA102" i="37"/>
  <c r="DC102" i="37" s="1"/>
  <c r="CM14" i="37"/>
  <c r="CS170" i="37"/>
  <c r="CS194" i="37" s="1"/>
  <c r="DA107" i="37"/>
  <c r="DC107" i="37" s="1"/>
  <c r="CS135" i="37"/>
  <c r="CS12" i="37" s="1"/>
  <c r="DG148" i="37"/>
  <c r="DI148" i="37" s="1"/>
  <c r="CG11" i="37"/>
  <c r="DA185" i="37"/>
  <c r="DC185" i="37" s="1"/>
  <c r="DA180" i="37"/>
  <c r="DC180" i="37" s="1"/>
  <c r="CG192" i="37"/>
  <c r="CG19" i="37" s="1"/>
  <c r="DL177" i="37"/>
  <c r="DF175" i="37"/>
  <c r="DA175" i="37"/>
  <c r="DC175" i="37" s="1"/>
  <c r="DS165" i="37"/>
  <c r="DA164" i="37"/>
  <c r="DC164" i="37" s="1"/>
  <c r="DG156" i="37"/>
  <c r="DI156" i="37" s="1"/>
  <c r="CA200" i="37"/>
  <c r="DG140" i="37"/>
  <c r="DI140" i="37" s="1"/>
  <c r="CM193" i="37"/>
  <c r="CM12" i="37"/>
  <c r="CS189" i="37"/>
  <c r="DG110" i="37"/>
  <c r="DG105" i="37"/>
  <c r="DS104" i="37"/>
  <c r="DM104" i="37"/>
  <c r="DF102" i="37"/>
  <c r="DG103" i="37"/>
  <c r="DF129" i="37"/>
  <c r="DS131" i="37"/>
  <c r="DM131" i="37"/>
  <c r="DM124" i="37"/>
  <c r="DS124" i="37"/>
  <c r="DS118" i="37"/>
  <c r="DM118" i="37"/>
  <c r="DS108" i="37"/>
  <c r="DM108" i="37"/>
  <c r="DS111" i="37"/>
  <c r="DM111" i="37"/>
  <c r="DM113" i="37"/>
  <c r="DS113" i="37"/>
  <c r="DM109" i="37"/>
  <c r="DS109" i="37"/>
  <c r="DM141" i="37"/>
  <c r="DL140" i="37"/>
  <c r="DS142" i="37"/>
  <c r="DM142" i="37"/>
  <c r="DM145" i="37"/>
  <c r="DS145" i="37"/>
  <c r="DM144" i="37"/>
  <c r="DS144" i="37"/>
  <c r="DS168" i="37"/>
  <c r="DM168" i="37"/>
  <c r="DG169" i="37"/>
  <c r="DG164" i="37" s="1"/>
  <c r="DI164" i="37" s="1"/>
  <c r="DM167" i="37"/>
  <c r="DS167" i="37"/>
  <c r="DM159" i="37"/>
  <c r="DS159" i="37"/>
  <c r="DS158" i="37"/>
  <c r="DM158" i="37"/>
  <c r="DR156" i="37"/>
  <c r="DL156" i="37"/>
  <c r="DM157" i="37"/>
  <c r="DM150" i="37"/>
  <c r="DS150" i="37"/>
  <c r="DS151" i="37"/>
  <c r="DM151" i="37"/>
  <c r="DS154" i="37"/>
  <c r="DM154" i="37"/>
  <c r="DS149" i="37"/>
  <c r="DM149" i="37"/>
  <c r="DG176" i="37"/>
  <c r="DG177" i="37"/>
  <c r="DG178" i="37"/>
  <c r="DF185" i="37"/>
  <c r="DM181" i="37"/>
  <c r="DS181" i="37"/>
  <c r="DG188" i="37"/>
  <c r="DG186" i="37"/>
  <c r="DS182" i="37"/>
  <c r="DM182" i="37"/>
  <c r="DG122" i="37" l="1"/>
  <c r="DI122" i="37" s="1"/>
  <c r="DG115" i="37"/>
  <c r="DI115" i="37" s="1"/>
  <c r="DG107" i="37"/>
  <c r="DI107" i="37" s="1"/>
  <c r="DM120" i="37"/>
  <c r="DQ120" i="37"/>
  <c r="DS120" i="37" s="1"/>
  <c r="DQ127" i="37"/>
  <c r="DS127" i="37" s="1"/>
  <c r="DM127" i="37"/>
  <c r="DM119" i="37"/>
  <c r="DQ119" i="37"/>
  <c r="DS119" i="37" s="1"/>
  <c r="DQ126" i="37"/>
  <c r="DS126" i="37" s="1"/>
  <c r="DM126" i="37"/>
  <c r="DG129" i="37"/>
  <c r="DI129" i="37" s="1"/>
  <c r="DQ132" i="37"/>
  <c r="DS132" i="37" s="1"/>
  <c r="DM132" i="37"/>
  <c r="DM134" i="37"/>
  <c r="DQ134" i="37"/>
  <c r="DS134" i="37" s="1"/>
  <c r="DM133" i="37"/>
  <c r="DQ133" i="37"/>
  <c r="DS133" i="37" s="1"/>
  <c r="DC135" i="37"/>
  <c r="DC193" i="37" s="1"/>
  <c r="CS193" i="37"/>
  <c r="CS13" i="37"/>
  <c r="CG200" i="37"/>
  <c r="DG175" i="37"/>
  <c r="DI175" i="37" s="1"/>
  <c r="DC189" i="37"/>
  <c r="DG185" i="37"/>
  <c r="DI185" i="37" s="1"/>
  <c r="DG180" i="37"/>
  <c r="DI180" i="37" s="1"/>
  <c r="DR177" i="37"/>
  <c r="DR175" i="37" s="1"/>
  <c r="DL175" i="37"/>
  <c r="CS195" i="37"/>
  <c r="CS14" i="37"/>
  <c r="DC170" i="37"/>
  <c r="DM156" i="37"/>
  <c r="DO156" i="37" s="1"/>
  <c r="DS148" i="37"/>
  <c r="DU148" i="37" s="1"/>
  <c r="DM148" i="37"/>
  <c r="DO148" i="37" s="1"/>
  <c r="DM140" i="37"/>
  <c r="DO140" i="37" s="1"/>
  <c r="DI170" i="37"/>
  <c r="DG102" i="37"/>
  <c r="DI102" i="37" s="1"/>
  <c r="CM11" i="37"/>
  <c r="CM192" i="37"/>
  <c r="DM105" i="37"/>
  <c r="DS105" i="37"/>
  <c r="DS110" i="37"/>
  <c r="DS107" i="37" s="1"/>
  <c r="DU107" i="37" s="1"/>
  <c r="DM110" i="37"/>
  <c r="DM107" i="37" s="1"/>
  <c r="DO107" i="37" s="1"/>
  <c r="DL102" i="37"/>
  <c r="DM103" i="37"/>
  <c r="DL129" i="37"/>
  <c r="DR129" i="37"/>
  <c r="DM130" i="37"/>
  <c r="DR140" i="37"/>
  <c r="DS141" i="37"/>
  <c r="DS140" i="37" s="1"/>
  <c r="DU140" i="37" s="1"/>
  <c r="DS157" i="37"/>
  <c r="DS156" i="37" s="1"/>
  <c r="DU156" i="37" s="1"/>
  <c r="DS169" i="37"/>
  <c r="DS164" i="37" s="1"/>
  <c r="DU164" i="37" s="1"/>
  <c r="DM169" i="37"/>
  <c r="DM164" i="37" s="1"/>
  <c r="DO164" i="37" s="1"/>
  <c r="DM177" i="37"/>
  <c r="DS176" i="37"/>
  <c r="DM176" i="37"/>
  <c r="DS188" i="37"/>
  <c r="DM188" i="37"/>
  <c r="DL185" i="37"/>
  <c r="DR185" i="37"/>
  <c r="DM178" i="37"/>
  <c r="DS178" i="37"/>
  <c r="DM186" i="37"/>
  <c r="DS122" i="37" l="1"/>
  <c r="DM122" i="37"/>
  <c r="DO122" i="37" s="1"/>
  <c r="DC14" i="37"/>
  <c r="DC195" i="37"/>
  <c r="DC13" i="37"/>
  <c r="DC194" i="37"/>
  <c r="DS115" i="37"/>
  <c r="DU115" i="37" s="1"/>
  <c r="DM115" i="37"/>
  <c r="DO115" i="37" s="1"/>
  <c r="DU122" i="37"/>
  <c r="EB122" i="37"/>
  <c r="I31" i="35" s="1"/>
  <c r="DI135" i="37"/>
  <c r="DI193" i="37" s="1"/>
  <c r="DM129" i="37"/>
  <c r="DO129" i="37" s="1"/>
  <c r="DC12" i="37"/>
  <c r="CS11" i="37"/>
  <c r="DS180" i="37"/>
  <c r="DU180" i="37" s="1"/>
  <c r="DM180" i="37"/>
  <c r="DO180" i="37" s="1"/>
  <c r="EB156" i="37"/>
  <c r="I35" i="35" s="1"/>
  <c r="EA156" i="37"/>
  <c r="EB164" i="37"/>
  <c r="I36" i="35" s="1"/>
  <c r="EA164" i="37"/>
  <c r="EB140" i="37"/>
  <c r="I33" i="35" s="1"/>
  <c r="EA140" i="37"/>
  <c r="EA148" i="37"/>
  <c r="EB148" i="37"/>
  <c r="I34" i="35" s="1"/>
  <c r="DO170" i="37"/>
  <c r="DO194" i="37" s="1"/>
  <c r="EB107" i="37"/>
  <c r="I29" i="35" s="1"/>
  <c r="EA107" i="37"/>
  <c r="DI189" i="37"/>
  <c r="DI14" i="37" s="1"/>
  <c r="DM175" i="37"/>
  <c r="DO175" i="37" s="1"/>
  <c r="CS192" i="37"/>
  <c r="CS200" i="37" s="1"/>
  <c r="DM185" i="37"/>
  <c r="DO185" i="37" s="1"/>
  <c r="DS186" i="37"/>
  <c r="DS185" i="37" s="1"/>
  <c r="DU185" i="37" s="1"/>
  <c r="DS177" i="37"/>
  <c r="DS175" i="37" s="1"/>
  <c r="DU175" i="37" s="1"/>
  <c r="DI194" i="37"/>
  <c r="DI13" i="37"/>
  <c r="DM102" i="37"/>
  <c r="DO102" i="37" s="1"/>
  <c r="CM200" i="37"/>
  <c r="CM19" i="37"/>
  <c r="CS19" i="37"/>
  <c r="DR102" i="37"/>
  <c r="DS103" i="37"/>
  <c r="DS102" i="37" s="1"/>
  <c r="DU102" i="37" s="1"/>
  <c r="DS130" i="37"/>
  <c r="DS129" i="37" s="1"/>
  <c r="DU129" i="37" s="1"/>
  <c r="EA115" i="37" l="1"/>
  <c r="EA122" i="37"/>
  <c r="DI12" i="37"/>
  <c r="DO135" i="37"/>
  <c r="DO193" i="37" s="1"/>
  <c r="EB115" i="37"/>
  <c r="I30" i="35" s="1"/>
  <c r="EA180" i="37"/>
  <c r="EB180" i="37"/>
  <c r="I38" i="35" s="1"/>
  <c r="DO189" i="37"/>
  <c r="DO14" i="37" s="1"/>
  <c r="EA175" i="37"/>
  <c r="EB175" i="37"/>
  <c r="I37" i="35" s="1"/>
  <c r="EA185" i="37"/>
  <c r="EB185" i="37"/>
  <c r="I39" i="35" s="1"/>
  <c r="DU170" i="37"/>
  <c r="DU13" i="37" s="1"/>
  <c r="EB170" i="37"/>
  <c r="DO13" i="37"/>
  <c r="DC192" i="37"/>
  <c r="DC11" i="37"/>
  <c r="DU135" i="37"/>
  <c r="DU193" i="37" s="1"/>
  <c r="EB129" i="37"/>
  <c r="I32" i="35" s="1"/>
  <c r="EA129" i="37"/>
  <c r="EB102" i="37"/>
  <c r="I28" i="35" s="1"/>
  <c r="EA102" i="37"/>
  <c r="DU189" i="37"/>
  <c r="DU14" i="37" s="1"/>
  <c r="DI195" i="37"/>
  <c r="DI192" i="37" s="1"/>
  <c r="DI200" i="37" s="1"/>
  <c r="DO12" i="37" l="1"/>
  <c r="E20" i="35"/>
  <c r="E18" i="35" s="1"/>
  <c r="DI11" i="37"/>
  <c r="EB194" i="37"/>
  <c r="EB13" i="37"/>
  <c r="DO195" i="37"/>
  <c r="DO192" i="37" s="1"/>
  <c r="DO200" i="37" s="1"/>
  <c r="DU194" i="37"/>
  <c r="DU195" i="37"/>
  <c r="EB189" i="37"/>
  <c r="DU12" i="37"/>
  <c r="DC200" i="37"/>
  <c r="DC19" i="37"/>
  <c r="EB135" i="37"/>
  <c r="DI19" i="37"/>
  <c r="EB14" i="37" l="1"/>
  <c r="EB195" i="37"/>
  <c r="EB193" i="37"/>
  <c r="EB12" i="37"/>
  <c r="DO11" i="37"/>
  <c r="DU192" i="37"/>
  <c r="DU19" i="37" s="1"/>
  <c r="DU11" i="37"/>
  <c r="DO19" i="37"/>
  <c r="EB11" i="37" l="1"/>
  <c r="EB19" i="37" s="1"/>
  <c r="EB192" i="37"/>
  <c r="EB200" i="37" s="1"/>
  <c r="DU200" i="37"/>
  <c r="E8" i="37" l="1"/>
  <c r="J8" i="37" s="1"/>
</calcChain>
</file>

<file path=xl/sharedStrings.xml><?xml version="1.0" encoding="utf-8"?>
<sst xmlns="http://schemas.openxmlformats.org/spreadsheetml/2006/main" count="4388" uniqueCount="1484">
  <si>
    <t>Projektkosten Software - Zusammenfassung</t>
  </si>
  <si>
    <t>Projektbezeichnung:</t>
  </si>
  <si>
    <t>Lieferant (Vertrieb):</t>
  </si>
  <si>
    <t>Feld</t>
  </si>
  <si>
    <t>Sourcingnummer (Version):</t>
  </si>
  <si>
    <t>DUNS-Nummer:</t>
  </si>
  <si>
    <t>Pflicht</t>
  </si>
  <si>
    <t>Software-Teilenummer:</t>
  </si>
  <si>
    <t>Ansprechpartner Name:</t>
  </si>
  <si>
    <t>Optional</t>
  </si>
  <si>
    <t>Projekte:</t>
  </si>
  <si>
    <t>Email:</t>
  </si>
  <si>
    <t>Vorgabe</t>
  </si>
  <si>
    <t>Telefon:</t>
  </si>
  <si>
    <t>Lastenheft vom:</t>
  </si>
  <si>
    <t>Angebotswährung:</t>
  </si>
  <si>
    <t>EUR</t>
  </si>
  <si>
    <t>Anfrage vom:</t>
  </si>
  <si>
    <t>Angebotsstand vom:</t>
  </si>
  <si>
    <t>Entwicklungskosten</t>
  </si>
  <si>
    <t>SOP</t>
  </si>
  <si>
    <t>Serienbetreuungskosten</t>
  </si>
  <si>
    <t xml:space="preserve"> </t>
  </si>
  <si>
    <t>Fixkosten</t>
  </si>
  <si>
    <t>Lizenzkosten</t>
  </si>
  <si>
    <t>Cloudkosten</t>
  </si>
  <si>
    <t>Bitte nur die Zellen bis einschließlich Zeile 15 bearbeiten.
Für eine korrekte Anzeige Ihrer Angebotswerte befüllen Sie die Tabellenblätter Entwicklungskosten (DE) und Serienbetreuung (DE).</t>
  </si>
  <si>
    <t>Gemeinkosten:</t>
  </si>
  <si>
    <t>%</t>
  </si>
  <si>
    <t>Arbeitstage pro Woche:</t>
  </si>
  <si>
    <t>V&amp;V:</t>
  </si>
  <si>
    <t>Stunden pro Tag:</t>
  </si>
  <si>
    <t>F&amp;E:</t>
  </si>
  <si>
    <t>ASIL Einstufung:</t>
  </si>
  <si>
    <t>Securityrelevant:</t>
  </si>
  <si>
    <t>ja/nein</t>
  </si>
  <si>
    <t xml:space="preserve">der </t>
  </si>
  <si>
    <t>Entwicklung</t>
  </si>
  <si>
    <t>Gesamt</t>
  </si>
  <si>
    <t>KWxx/JJJJ - KWxx/JJJJ</t>
  </si>
  <si>
    <t>Arbeitskosten</t>
  </si>
  <si>
    <t>Fix- und Lizenzkosten</t>
  </si>
  <si>
    <t>Projektkosten</t>
  </si>
  <si>
    <t>Preis pro ME</t>
  </si>
  <si>
    <t>Anzahl</t>
  </si>
  <si>
    <t>Kosten</t>
  </si>
  <si>
    <t>Summe Fixkosten</t>
  </si>
  <si>
    <t>Funktion</t>
  </si>
  <si>
    <t>Beschreibung</t>
  </si>
  <si>
    <t>Land</t>
  </si>
  <si>
    <t>Mengeneinheit</t>
  </si>
  <si>
    <t>[ME]</t>
  </si>
  <si>
    <t>Testequipment</t>
  </si>
  <si>
    <t>Peripherie, Kabelbaum, Logger/Tracer, SIL/HIL, …</t>
  </si>
  <si>
    <t>Testfahrzeuge</t>
  </si>
  <si>
    <t>Kauf- / Leasingkosten, …</t>
  </si>
  <si>
    <t>Reisekosten</t>
  </si>
  <si>
    <t>Resident</t>
  </si>
  <si>
    <t>Falls externer Mitarbeiter. Falls intern, bitte unter "Arbeitskosten Untersützung" aufführen</t>
  </si>
  <si>
    <t>Toolchain</t>
  </si>
  <si>
    <t>Kosten für Tools und Entwicklungsumgebungen, welche nicht im Stundenlohn als Arbeitsplatzkosten enthalten sind</t>
  </si>
  <si>
    <t>Auswahl</t>
  </si>
  <si>
    <t>Externe Dienstleistung - Qualifizierung</t>
  </si>
  <si>
    <t>SW Penetrations- und Sicherheitstests, DV- / PV- Tests, …</t>
  </si>
  <si>
    <t>Externe Dienstleistung - Zertifizierung</t>
  </si>
  <si>
    <t>Versionierung</t>
  </si>
  <si>
    <t>Externe Dienstleistung - Entwicklung</t>
  </si>
  <si>
    <t>Funktionen</t>
  </si>
  <si>
    <t>Cloud-Infrastruktur</t>
  </si>
  <si>
    <t>Kosten für Cloud-Infrastruktur während Entwicklungsphasen</t>
  </si>
  <si>
    <t>Anteilige Nutzung</t>
  </si>
  <si>
    <t>Summe Lizenzkosten</t>
  </si>
  <si>
    <t>Lieferant</t>
  </si>
  <si>
    <t>[%]</t>
  </si>
  <si>
    <t>Einmallizenz</t>
  </si>
  <si>
    <t>&gt;name_1&lt;, Beschreibung, Einsatz</t>
  </si>
  <si>
    <t>Hersteller</t>
  </si>
  <si>
    <t>&gt;name_n&lt;, Beschreibung, Einsatz</t>
  </si>
  <si>
    <t>Stücklizenz</t>
  </si>
  <si>
    <t>Patentkosten</t>
  </si>
  <si>
    <t>Arbeitskosten Projektmanagement</t>
  </si>
  <si>
    <t>h-Satz</t>
  </si>
  <si>
    <t>Arbeitsaufwand</t>
  </si>
  <si>
    <t>FTE</t>
  </si>
  <si>
    <t>Summe</t>
  </si>
  <si>
    <t>Summe Arbeitskosten</t>
  </si>
  <si>
    <t>Arbeitspaket</t>
  </si>
  <si>
    <t>Übernahmeanteil</t>
  </si>
  <si>
    <t>Qualifikation</t>
  </si>
  <si>
    <t>[h]</t>
  </si>
  <si>
    <t>Stunden</t>
  </si>
  <si>
    <t>Projektmanagement</t>
  </si>
  <si>
    <t>Projektplan, Risikomanagementplan, Kommunikationsaufzeichnung, Projektstatusbericht, Change Request, Maßnahmenliste, Zeitplan, Projektstrukturplan, Projektstatusbericht</t>
  </si>
  <si>
    <t>Arbeitskosten Anforderungsmanagement</t>
  </si>
  <si>
    <t>Systemanforderungsanalyse</t>
  </si>
  <si>
    <t>Releases-Plan, Änderungsstatusbericht, Traceabilitymatrix, Analysebericht, Schnittstellenanforderungsspezifikation, Systemanforderungsspezifikation, Verifikationskriterien</t>
  </si>
  <si>
    <t>Softwareanforderungsanalyse</t>
  </si>
  <si>
    <t>Releases-Plan, Änderungsstatusbericht, Traceabilitymatrix, Analysebericht, Schnittstellenanforderungsspezifikation, Softwareanforderungsspezifikation, Verifikationskriterien</t>
  </si>
  <si>
    <t>Arbeitskosten Architektur und Design</t>
  </si>
  <si>
    <t>Entwurf der Systemarchitektur</t>
  </si>
  <si>
    <t>Systemarchitektur, Traceabilitymatrix, Verifikationsergebnisse, Verifikationskriterien</t>
  </si>
  <si>
    <t>Entwurf des Softwaredesigns</t>
  </si>
  <si>
    <t>Softwarearchitektur, Softwarefeindesign, Traceabilitymatrix</t>
  </si>
  <si>
    <t>Arbeitskosten Funktionsentwicklung</t>
  </si>
  <si>
    <t>Funktionsentwicklung</t>
  </si>
  <si>
    <t>Entwicklung, Initialtest und Dokumentation der Funktion &gt;name_1&lt;</t>
  </si>
  <si>
    <t>Entwicklung, Initialtest und Dokumentation der Funktion &gt;name_2&lt;</t>
  </si>
  <si>
    <t>Entwicklung, Initialtest und Dokumentation der Funktion &gt;name_n&lt;</t>
  </si>
  <si>
    <t>Modultest</t>
  </si>
  <si>
    <t>Verifikation der Funktion &gt;name_1&lt; inklusive Protokollieren und Ablegen der Ergebnisse</t>
  </si>
  <si>
    <t>Verifikation der Funktion &gt;name_2&lt; inklusive Protokollieren und Ablegen der Ergebnisse</t>
  </si>
  <si>
    <t>Verifikation der Funktion &gt;name_n&lt; inklusive Protokollieren und Ablegen der Ergebnisse</t>
  </si>
  <si>
    <t>Arbeitskosten Integration und Test</t>
  </si>
  <si>
    <t>Softwareintegrationstest</t>
  </si>
  <si>
    <t>Testplan, Testspezifikation, Testergebnis, Traceabilitymatrix, Build-Liste, Softwaremodule, integrierte Software</t>
  </si>
  <si>
    <t>Softwaretest</t>
  </si>
  <si>
    <t xml:space="preserve">Testplan, Testspezifikation, Testergebnis, Traceabilitymatrix </t>
  </si>
  <si>
    <t>Systemintegrationstest</t>
  </si>
  <si>
    <t xml:space="preserve">Testplan, Testspezifikation, Testergebnis, Traceabilitymatrix, System </t>
  </si>
  <si>
    <t>Systemtest</t>
  </si>
  <si>
    <t>Arbeitskosten Unterstützung</t>
  </si>
  <si>
    <t>Qualitätssicherung</t>
  </si>
  <si>
    <t xml:space="preserve">Qualitätssicherungsplan, Kommunikationsaufzeichung, Problemprotokoll, Qualitätsaufzeichung, Reviewprotokoll, Maßnahmenliste, Qualitätskriterien </t>
  </si>
  <si>
    <t>Erstellung und Wartung Toolchain</t>
  </si>
  <si>
    <t xml:space="preserve">Konfigurationsobjekt, Recoveryplan, Protokoll, Konfigurationsmanagementplan, Freigabeprotokoll für das Release, Änderungshistorie, Change Request </t>
  </si>
  <si>
    <t>Fehlermanagement</t>
  </si>
  <si>
    <t xml:space="preserve">Problemmanagementplan, Problemprotokoll, Analysebericht, Evaluationsbericht, Problemstatusbericht </t>
  </si>
  <si>
    <t>Security Aktivitäten</t>
  </si>
  <si>
    <t>Security-Risikoanalyse, Security-Konzept auf System-/Software-Level, Durchführung von unabhängigen Security-Tests, Security Risikomanagement</t>
  </si>
  <si>
    <t>Kostensplit - Seriensupport Software</t>
  </si>
  <si>
    <t>Jährlicher Mehrkostenfaktor (Lohn)</t>
  </si>
  <si>
    <t>Jährliche Effizienzsteigergung (Aufwand)</t>
  </si>
  <si>
    <t>Gesamtkosten Serienbetreuung</t>
  </si>
  <si>
    <t>Serienbetreuung/Wartung</t>
  </si>
  <si>
    <t>Arbeitskosten - Allgemein</t>
  </si>
  <si>
    <t>Arbeitskosten übergreifend</t>
  </si>
  <si>
    <t>Arbeitskosten - Embedded</t>
  </si>
  <si>
    <t>Arbeitskosten - embedded</t>
  </si>
  <si>
    <t>Arbeitskosten - Backend/Cloud</t>
  </si>
  <si>
    <t>Basiskosten</t>
  </si>
  <si>
    <t>Cloudkosten - Infrastruktur</t>
  </si>
  <si>
    <t>Summe Cloudkosten</t>
  </si>
  <si>
    <t>Funktion bzw. Cloud-Produkt/-Komponente/-Service (verbrauchsunabhängig)</t>
  </si>
  <si>
    <t>Cloudanbieter</t>
  </si>
  <si>
    <t>CK1</t>
  </si>
  <si>
    <t>Cloud-Umfang 1</t>
  </si>
  <si>
    <t>Betriebskosten für Bereitstellung Cloud, Infrastruktur, Cloud-Services, Storage Kosten… (Preis pro ME = Kosten je Monat; Anzahl [ME] = Monate)</t>
  </si>
  <si>
    <t>Anbieter</t>
  </si>
  <si>
    <t>CK1a</t>
  </si>
  <si>
    <t>Cloud-Produkt/-Komponente/-Service</t>
  </si>
  <si>
    <t>Beschreibung (Details zum Produkt/Service, genaue Bezeichnung, Bemerkungen zur Kalkulation…) (Preis pro ME = Kosten je Monat; Anzahl [ME] = Monate)</t>
  </si>
  <si>
    <t>CK1b</t>
  </si>
  <si>
    <t>CK1c</t>
  </si>
  <si>
    <t>CK1d</t>
  </si>
  <si>
    <t>CK1e</t>
  </si>
  <si>
    <t>CK1f</t>
  </si>
  <si>
    <t>CK1g</t>
  </si>
  <si>
    <t>CK1h</t>
  </si>
  <si>
    <t>CK1i</t>
  </si>
  <si>
    <t>CK1j</t>
  </si>
  <si>
    <t>CK2</t>
  </si>
  <si>
    <t>Cloud-Umfang 2</t>
  </si>
  <si>
    <t>CK2a</t>
  </si>
  <si>
    <t>CK2b</t>
  </si>
  <si>
    <t>CK2c</t>
  </si>
  <si>
    <t>CK2d</t>
  </si>
  <si>
    <t>CK2e</t>
  </si>
  <si>
    <t>CK2f</t>
  </si>
  <si>
    <t>CK2g</t>
  </si>
  <si>
    <t>CK2h</t>
  </si>
  <si>
    <t>CK2i</t>
  </si>
  <si>
    <t>CK2j</t>
  </si>
  <si>
    <t>CK3</t>
  </si>
  <si>
    <t>Cloud-Umfang 3</t>
  </si>
  <si>
    <t>CK3a</t>
  </si>
  <si>
    <t>CK3b</t>
  </si>
  <si>
    <t>CK3c</t>
  </si>
  <si>
    <t>CK3d</t>
  </si>
  <si>
    <t>CK3e</t>
  </si>
  <si>
    <t>CK3f</t>
  </si>
  <si>
    <t>CK3g</t>
  </si>
  <si>
    <t>CK3h</t>
  </si>
  <si>
    <t>CK3i</t>
  </si>
  <si>
    <t>CK3j</t>
  </si>
  <si>
    <t>Cloudkosten - Datenmanagement</t>
  </si>
  <si>
    <t>verbrauchsabhängige Produkte/Services</t>
  </si>
  <si>
    <t>Traffic - ausgehend</t>
  </si>
  <si>
    <t>Traffic-Kosten für ausgehende Daten (Kosten je GB, Angabe der voraussichtlich ausgehenden Datenvolumens, Abrechnung nach tatsächlichem Volumen)</t>
  </si>
  <si>
    <t>Traffic - eingehend</t>
  </si>
  <si>
    <t>Traffic-Kosten für eingehende Daten (Kosten je GB, Angabe der voraussichtlich ausgehenden Datenvolumens, Abrechnung nach tatsächlichem Volumen)</t>
  </si>
  <si>
    <t>Storage</t>
  </si>
  <si>
    <t>Storage-Kosten (Kosten je GB, Angabe des voraussichtlich gespeicherten Datenvolumens, Abrechnung nach tatsächlichem Volumen)</t>
  </si>
  <si>
    <t>sonstiges</t>
  </si>
  <si>
    <t>Beschreibung, Angabe Verbrauchseinheit, Bemerkung…</t>
  </si>
  <si>
    <t>Einmalkosten pro Arbeitspaket</t>
  </si>
  <si>
    <t>Arbeitspakete in der Serienbetreuung - Allgemein</t>
  </si>
  <si>
    <t>Anzahl Pakete</t>
  </si>
  <si>
    <t>Kosten pro Jahr</t>
  </si>
  <si>
    <t>Kommentar</t>
  </si>
  <si>
    <t>Pakete</t>
  </si>
  <si>
    <t>AP 1.1: Seriensupport/-betreuung Bestandsprojekt</t>
  </si>
  <si>
    <t>Fehlermanagement - Analyse von Beanstandungen und Fehlern, Bugfixing, Abarbeitung eingehender Tickets, Dokumentation,…</t>
  </si>
  <si>
    <t>Pflege des Bestandsprojektes - Testfälle, Sourcecode, Spezifikationen, Verlinkungen, Dokumentation,…</t>
  </si>
  <si>
    <t>…</t>
  </si>
  <si>
    <t>AP 1.2: Projektmanagemant und Qualitätssicherung</t>
  </si>
  <si>
    <t>Erstellung und Aktualisierung der Projektumfangsplanung (Terminplanerstellung, -einhaltung und -verfolgung) auf Basis der Release Planung der relevanten Plattformen</t>
  </si>
  <si>
    <t>Planung und Steuerung der Projektressourcen</t>
  </si>
  <si>
    <t>Erstellung von Projektstatusreports</t>
  </si>
  <si>
    <t>Teilnahme an vom Auftraggeber organisierten projektspezifischen Abstimm- und Regelrunden</t>
  </si>
  <si>
    <t>Terminorganisation Projekt-Regeltermine/ Statusrunden, Erstellung der resultierenden Unterlagen und Protokolle</t>
  </si>
  <si>
    <t>Tracken der Bedarfe und rechtzeitiges Beschaffen relevanter Zugänge, Lizenzen etc. um die projektrelevanten Meilensteine einhalten zu können</t>
  </si>
  <si>
    <t>AP 2.1: Umsetzung Change Request klein</t>
  </si>
  <si>
    <t>Arbeitskosten Projektmanagement: Durchsprache mit Auftraggeber, Erstellung von notwendigen Unterlagen,…</t>
  </si>
  <si>
    <t>Arbeitskosten Anforderungsmanagement: Review CR-Spezifikation, Umsetzbarkeitsprüfung,…</t>
  </si>
  <si>
    <t>Arbeitskosten Architektur und Design: Spezifikation der Anpassungen, Änderungen der bestehenden Spezifikationen im Pflichtenheft, Erweiterung Anpassung der vorhandenen Modul-Architektur, Erzeugung neuer Schnittstellen und Architekturbestandteile,…</t>
  </si>
  <si>
    <t>Arbeitskosten Funktionsentwicklung: Erweiterung/Anpassung der bestehenden Funktionen/Module, funktionale Umsetzung des CRs,…</t>
  </si>
  <si>
    <t>Arbeitskosten Integration und Test: Anpassungen an Test-Spezfikation, Erstellung neuer Tests, Durchführung Unit-, Delta- und Modul-Tests, Test-Dokumentation, Test-Reports,…</t>
  </si>
  <si>
    <t>AP 2.2: Umsetzung Change Request mittel</t>
  </si>
  <si>
    <t>AP 2.3: Umsetzung Change Request groß</t>
  </si>
  <si>
    <t>Arbeitspakete im Seriensupport - Embedded</t>
  </si>
  <si>
    <t>AP 3.1: Bereitstellung L2 DevDrop-Release</t>
  </si>
  <si>
    <t>Code Review (Delta) und Dokumentation der Ergebnisse</t>
  </si>
  <si>
    <t>Ressourcenverbrauchstest</t>
  </si>
  <si>
    <t>Bereitstellung des L2 Releases für alle geforderten Plattformen und Artefakten</t>
  </si>
  <si>
    <t>Beistellung der Testvektoren, passend zum Release, ggf. angepasste Testumgebungskonfiguration</t>
  </si>
  <si>
    <t>Smoketests mit Gewährleistung, dass die Komponente prinzipiell funktioniert</t>
  </si>
  <si>
    <t>Release L2 Dokumentation</t>
  </si>
  <si>
    <t>AP 3.2: Bereitstellung L3 Entwicklungsrelease</t>
  </si>
  <si>
    <t>Bereitstellung des L3 Releases für alle geforderten Plattformen und Artefakten</t>
  </si>
  <si>
    <t>Delta-Tests mit Einsatz in Entwicklungsträngerfahrzeugen</t>
  </si>
  <si>
    <t>Release L3 Dokumentation</t>
  </si>
  <si>
    <t>AP 3.3: Bereitstellung L4 Serienrelease</t>
  </si>
  <si>
    <t>Code Review (Full), Behebung der Findings und Dokumentation der Ergebnisse</t>
  </si>
  <si>
    <t>Durchführung der notwendigen Maßnahmen zur Sicherstellung der projektspezifischen Sicher-heitsanforderungen und Dokumentation der Ergebnisse für Einsatz als Seriensoftware (Testabdeckung 100%, Test of Freedom from Interference)</t>
  </si>
  <si>
    <t>Bereitstellung des L4 Releases für alle geforderten Plattformen und Artefakten</t>
  </si>
  <si>
    <t>Release L4 Dokumentation inklusive Freigabeempfehlung</t>
  </si>
  <si>
    <t>AP 4: Plattform Integration</t>
  </si>
  <si>
    <t xml:space="preserve">Anpassungen der Funktion auf Besonderheiten des Hoststeuergeräts (z.B. Timings) </t>
  </si>
  <si>
    <t>(optional) Umstellung auf einen neuen Compiler mit neuen Compiler-Einstellungen</t>
  </si>
  <si>
    <t>Anpassung aller bestehender Ein-/Ausgangsschnittstellen auf die des neuen Host-Steuergeräts</t>
  </si>
  <si>
    <t>Erstellung eines angepassten Programmcodes-/Datensatz und RAM - Speicherbilds</t>
  </si>
  <si>
    <t>Erstellung von Testvektoren für die Integrationstests der Host-Steuergeräteentwickler</t>
  </si>
  <si>
    <t>Arbeitspakete im Seriensupport - Backend/Cloud</t>
  </si>
  <si>
    <t>AP 5.1: Support 1st-Level</t>
  </si>
  <si>
    <t>AP 5.2: Support 2nd-Level</t>
  </si>
  <si>
    <t>AP 5.3: Support 3rd-Level</t>
  </si>
  <si>
    <t>Project Cost Software - Summary</t>
  </si>
  <si>
    <t>project name:</t>
  </si>
  <si>
    <t>supplier (distribution):</t>
  </si>
  <si>
    <t>Field</t>
  </si>
  <si>
    <t>sourcing number (version):</t>
  </si>
  <si>
    <t>DUNS-number:</t>
  </si>
  <si>
    <t>mandatory</t>
  </si>
  <si>
    <t>software part number:</t>
  </si>
  <si>
    <t>contact person name:</t>
  </si>
  <si>
    <t>optional</t>
  </si>
  <si>
    <t>projects:</t>
  </si>
  <si>
    <t>e-mail:</t>
  </si>
  <si>
    <t>presetting</t>
  </si>
  <si>
    <t>tel.:</t>
  </si>
  <si>
    <t>specification from:</t>
  </si>
  <si>
    <t>offer currency:</t>
  </si>
  <si>
    <t>DOL</t>
  </si>
  <si>
    <t>request from:</t>
  </si>
  <si>
    <t>offer from:</t>
  </si>
  <si>
    <t>cost of development</t>
  </si>
  <si>
    <t>cost of series support</t>
  </si>
  <si>
    <t>fixed costs</t>
  </si>
  <si>
    <t>license and patent costs</t>
  </si>
  <si>
    <t>license costs</t>
  </si>
  <si>
    <t>cloud costs</t>
  </si>
  <si>
    <t xml:space="preserve">Please fill in the data until line 15.                                                                                 For the correct display of your offer values, please complete the data sheets Development Cost (EN) and Series Support (EN).
</t>
  </si>
  <si>
    <t>Cost Split - Software Development Costs</t>
  </si>
  <si>
    <t>overhead:</t>
  </si>
  <si>
    <t>Working days per week:</t>
  </si>
  <si>
    <t>A&amp;S:</t>
  </si>
  <si>
    <t>Working hours per day:</t>
  </si>
  <si>
    <t>R&amp;D:</t>
  </si>
  <si>
    <t>ASIL relevance</t>
  </si>
  <si>
    <t>profit:</t>
  </si>
  <si>
    <t>Security relevance</t>
  </si>
  <si>
    <t>yes/no</t>
  </si>
  <si>
    <t>development phase</t>
  </si>
  <si>
    <t>Total</t>
  </si>
  <si>
    <t>cwxx/YYYY - cwxx/YYYY</t>
  </si>
  <si>
    <t>cwxx/YYYY -cwxx/YYYY</t>
  </si>
  <si>
    <t>labor costs</t>
  </si>
  <si>
    <t>fixed and license costs</t>
  </si>
  <si>
    <t>project costs</t>
  </si>
  <si>
    <t>price per QU</t>
  </si>
  <si>
    <t>amount</t>
  </si>
  <si>
    <t>costs</t>
  </si>
  <si>
    <t>sum fixed costs</t>
  </si>
  <si>
    <t>function</t>
  </si>
  <si>
    <t>description</t>
  </si>
  <si>
    <t>country</t>
  </si>
  <si>
    <t>Number of units</t>
  </si>
  <si>
    <t>[QU]</t>
  </si>
  <si>
    <t>test equipment</t>
  </si>
  <si>
    <t>periphery, harness, data logger / tracer, SIL/HIL, …</t>
  </si>
  <si>
    <t>test vehicle</t>
  </si>
  <si>
    <t>purchasing / leasing costs, …</t>
  </si>
  <si>
    <t>travel expenses</t>
  </si>
  <si>
    <t>resident</t>
  </si>
  <si>
    <t>toolchain</t>
  </si>
  <si>
    <t>costs for tools and development envirements, which are not included in h-rate as workplace costs</t>
  </si>
  <si>
    <t>Selection</t>
  </si>
  <si>
    <t>external service - qualification</t>
  </si>
  <si>
    <t>SW penetration and safety tests, DV- / PV- Tests,…</t>
  </si>
  <si>
    <t>external service - certification</t>
  </si>
  <si>
    <t>versioning</t>
  </si>
  <si>
    <t>external service - development</t>
  </si>
  <si>
    <t>functions</t>
  </si>
  <si>
    <t>cloud infrastructure</t>
  </si>
  <si>
    <t>costs for cloud infrastructure during development phases</t>
  </si>
  <si>
    <t>proportional use</t>
  </si>
  <si>
    <t>sum license/patent costs</t>
  </si>
  <si>
    <t>supplier</t>
  </si>
  <si>
    <t>One time licence</t>
  </si>
  <si>
    <t>&gt;name_1&lt;, Description, Usage</t>
  </si>
  <si>
    <t>Producer</t>
  </si>
  <si>
    <t>Piece licence</t>
  </si>
  <si>
    <t>Patent Costs</t>
  </si>
  <si>
    <t>labor costs project management</t>
  </si>
  <si>
    <t>h-rate</t>
  </si>
  <si>
    <t>working hours</t>
  </si>
  <si>
    <t>sum</t>
  </si>
  <si>
    <t>sum labor costs</t>
  </si>
  <si>
    <t>work package</t>
  </si>
  <si>
    <t>Re-Usage</t>
  </si>
  <si>
    <t>qualification</t>
  </si>
  <si>
    <t>hours</t>
  </si>
  <si>
    <t>project management</t>
  </si>
  <si>
    <t>projectplan, risk management plan, documentation of communication , project status report, change request, activity list, project timing, plan of projekt structur, project status report</t>
  </si>
  <si>
    <t>labor costs requirements management</t>
  </si>
  <si>
    <t>system requirement analysis</t>
  </si>
  <si>
    <t>plan of releases, report of status of changes, traceabilitymatrix, report of analysis, specification of requirements of APIs, specification of system requirements, verification criteria</t>
  </si>
  <si>
    <t>software requirement analysis</t>
  </si>
  <si>
    <t>plan of releases, report of status of changes, traceabilitymatrix, report of analysis, specification of requirements of APIs, specification of software requirements, verification criteria</t>
  </si>
  <si>
    <t>labor costs architecture and design</t>
  </si>
  <si>
    <t>concept of system architecture</t>
  </si>
  <si>
    <t>architecture of system, traceabilitymatrix, verification results, verification criteria</t>
  </si>
  <si>
    <t>concept of softwaredesign</t>
  </si>
  <si>
    <t>software architecture, detailled design of software, traceabilitymatrix</t>
  </si>
  <si>
    <t>labor costs function development</t>
  </si>
  <si>
    <t>function development</t>
  </si>
  <si>
    <t>development, initial test and documentation of the function &gt;name_1&lt;</t>
  </si>
  <si>
    <t>development, initial test and documentation of the function &gt;name_2&lt;</t>
  </si>
  <si>
    <t>development, initial test and documentation of the function &gt;name_n&lt;</t>
  </si>
  <si>
    <t>function verification</t>
  </si>
  <si>
    <t>verification of the function &gt;name_1&lt; including recording and storing of the results</t>
  </si>
  <si>
    <t>verification of the function &gt;name_2&lt; including recording and storing of the results</t>
  </si>
  <si>
    <t>verification of the function &gt;name_n&lt; including recording and storing of the results</t>
  </si>
  <si>
    <t>labor costs integration and testing</t>
  </si>
  <si>
    <t>software integration testing</t>
  </si>
  <si>
    <t>test plan, test specification, test result, traceability matrix, list of the software build objects, software modules, integrated software</t>
  </si>
  <si>
    <t>software testing</t>
  </si>
  <si>
    <t>test plan, test specification, test result, traceability matrix</t>
  </si>
  <si>
    <t>system integration testing</t>
  </si>
  <si>
    <t xml:space="preserve">system testing </t>
  </si>
  <si>
    <t>labor costs support</t>
  </si>
  <si>
    <t>quality assurance</t>
  </si>
  <si>
    <t>quality assurance plan, documentation of communication, minutes of problems, documentation of quality, minutes of reviews, list of activities, quality criteria</t>
  </si>
  <si>
    <t>creation and maintenance of toolchain</t>
  </si>
  <si>
    <t>configuration object, recoveryplan, minutes, configurations management plan, release notes, documentation of changes, change request</t>
  </si>
  <si>
    <t>Bug Tracking</t>
  </si>
  <si>
    <t>problem management plan, minutes of problem, report of analysis, report of evaluation, report of problem status</t>
  </si>
  <si>
    <t>Security Activities</t>
  </si>
  <si>
    <t>security risk analysis, security concept ond system and software level, independent security tests, security risk management</t>
  </si>
  <si>
    <t>costs Split - Series Support Software</t>
  </si>
  <si>
    <t>yearly additional costs factor (wage)</t>
  </si>
  <si>
    <t>yearly increased efficiency (effort)</t>
  </si>
  <si>
    <t>total costs series support</t>
  </si>
  <si>
    <t>series support/maintenance</t>
  </si>
  <si>
    <t>total</t>
  </si>
  <si>
    <t>CWxx/JJJJ - CWxx/JJJJ</t>
  </si>
  <si>
    <t>basic costs</t>
  </si>
  <si>
    <t>quantity</t>
  </si>
  <si>
    <t>quantity unit</t>
  </si>
  <si>
    <t>periphery, harness, data logger/tracer, SIL/HIL, …</t>
  </si>
  <si>
    <t>purchase- / leasing costs, …</t>
  </si>
  <si>
    <t>only to be filled for external employees/subcontracting</t>
  </si>
  <si>
    <t>costs for tools and development environment, which aren't included in hourly wage as burden rate</t>
  </si>
  <si>
    <t>proportionate usage</t>
  </si>
  <si>
    <t>sum license costs</t>
  </si>
  <si>
    <t>one-time license</t>
  </si>
  <si>
    <t>&gt;name_1&lt;, description, insert</t>
  </si>
  <si>
    <t>unit license</t>
  </si>
  <si>
    <t>patent costs</t>
  </si>
  <si>
    <t>cloud costs - infrastructure</t>
  </si>
  <si>
    <t>sum cloud costs</t>
  </si>
  <si>
    <t>function or cloud product/-component/-service (non-usage-bound)</t>
  </si>
  <si>
    <t xml:space="preserve">description </t>
  </si>
  <si>
    <t>cloud provider</t>
  </si>
  <si>
    <t>cloud scope 1</t>
  </si>
  <si>
    <t>operational costs for provision cloud, infrastructure, cloud-services, storage costs… (price per ME = costs pro month; number [ME] = months)</t>
  </si>
  <si>
    <t>provider</t>
  </si>
  <si>
    <t>cloud product/-component/-service</t>
  </si>
  <si>
    <t>description (details for product/service, accurate label, remarks for calculation…) (price per ME = costs pro month; number [ME] = months)</t>
  </si>
  <si>
    <t>cloud scope 2</t>
  </si>
  <si>
    <t>cloud scope 3</t>
  </si>
  <si>
    <t>cloud costs - data management</t>
  </si>
  <si>
    <t>usage-bound products/services</t>
  </si>
  <si>
    <t>traffic - outgoing</t>
  </si>
  <si>
    <t>traffic costs for outgoing data (costs pro GB, declaration of expected outgoing data volume, billing for effective volume)</t>
  </si>
  <si>
    <t>traffic - incoming</t>
  </si>
  <si>
    <t>storage costs (costs pro GB, declaration of expected saved data volume, billing for effective volume)</t>
  </si>
  <si>
    <t>other</t>
  </si>
  <si>
    <t>description, declaration of consumable unit, comment…</t>
  </si>
  <si>
    <t>one-time costs per work package</t>
  </si>
  <si>
    <t>work package in series support - comprehensive</t>
  </si>
  <si>
    <t>workload</t>
  </si>
  <si>
    <t>Number of WPs</t>
  </si>
  <si>
    <t>costs per year</t>
  </si>
  <si>
    <t>commentar</t>
  </si>
  <si>
    <t>packages</t>
  </si>
  <si>
    <t>AP 1.1: Series support - maintenance ongoing projects</t>
  </si>
  <si>
    <t>error management - analysis of complaints and errors, bug fixing, execution of all measures, documentation,…</t>
  </si>
  <si>
    <t>maintenance of the existing project - test cases, source codes, specifications, links, documentation,…</t>
  </si>
  <si>
    <t>AP 1.2: Project management and quality control</t>
  </si>
  <si>
    <t>creation and updates of project scope planning (creation of timetable, -compliance and –tracking) based on release planning of relevant platforms</t>
  </si>
  <si>
    <t>planning and controlling of project assets</t>
  </si>
  <si>
    <t>creation of project status reports</t>
  </si>
  <si>
    <t>participation of project specific tuning- und regular meetings organized by the contractor</t>
  </si>
  <si>
    <t>appointment organization project-meetings/ updates on current situation, creation of resulting documents and protocols</t>
  </si>
  <si>
    <t>tracking of needs and timely procuring of relevant software, licenses etc. to comply with the project relevant milestones</t>
  </si>
  <si>
    <t>AP 2.1: Implementation change request small</t>
  </si>
  <si>
    <t>labor costs project management: walkthrough with client, creation of necessary documents,…</t>
  </si>
  <si>
    <t>labor costs requirements management: review CR specification of subject area including test of feasibility</t>
  </si>
  <si>
    <t>labor costs architecture and design: specification of adjustments, respectively change of existing requirements in specification sheet and test specifications, extension/adjustments of existing modular architecture and intersections for integration,…</t>
  </si>
  <si>
    <t>labor costs function development: extension/adjustments of an existing function/module &amp; unit/module tests, functional implementation of CRs,…</t>
  </si>
  <si>
    <t>labor costs integration and testing: adjustment to test specification, creation of new tests, execution of unit-, delta- and modul-tests, test-documentation, test-reports,…</t>
  </si>
  <si>
    <t>AP 2.2: Implementation change request medium</t>
  </si>
  <si>
    <t>AP 2.2: Implementation change request big</t>
  </si>
  <si>
    <t>work package in series support - embedded</t>
  </si>
  <si>
    <t>comment</t>
  </si>
  <si>
    <t>AP 3.1: Provision L2 DevDrop release</t>
  </si>
  <si>
    <t>code review (Delta) and documentation of results</t>
  </si>
  <si>
    <t>test of resource usage</t>
  </si>
  <si>
    <t>provision of L2 release for all required platforms and artefacts</t>
  </si>
  <si>
    <t>provision of test vectors, suitable to release, if necessary adjustment of test environment configuration</t>
  </si>
  <si>
    <t>smoke tests with warranty, to ensure that the component generally works</t>
  </si>
  <si>
    <t>release L2 documentation</t>
  </si>
  <si>
    <t>AP 3.2: Provision L3 development release</t>
  </si>
  <si>
    <t>provision of L3 release for all required platforms and artefacts</t>
  </si>
  <si>
    <t>delta tests with warranty, to ensure that the component generally works</t>
  </si>
  <si>
    <t>release L3 documentation</t>
  </si>
  <si>
    <t>AP 3.3: Provision L4 series release</t>
  </si>
  <si>
    <t>code review (full), correction of findings and documentation of results</t>
  </si>
  <si>
    <t>conduct of necessary measures to ensure the project specific security requirements and documentation of results for application as series software (test coverage 100%, test of freedom from interference)</t>
  </si>
  <si>
    <t>provision of L4 release for all required platforms and artefacts</t>
  </si>
  <si>
    <t>release L4 documentation including recommendation for approval</t>
  </si>
  <si>
    <t>AP 3.4: Plattform Integration</t>
  </si>
  <si>
    <t xml:space="preserve">adjustment of functions to features of host control unit (e.g. timings) </t>
  </si>
  <si>
    <t>(optional) conversion to a new compiler with a new compiler setting</t>
  </si>
  <si>
    <t>adjustments of all existing input and output interfaces respectively to the new host control unit</t>
  </si>
  <si>
    <t>creation of an adjusted program code -/dataset and RAM - memory image</t>
  </si>
  <si>
    <t>creation of test vectors for integration tests for host control unit</t>
  </si>
  <si>
    <t>work package in series support - backend/cloud</t>
  </si>
  <si>
    <t>labor costs - general</t>
  </si>
  <si>
    <t>labor costs - embedded</t>
  </si>
  <si>
    <t>labor costs - backend/cloud</t>
  </si>
  <si>
    <t>Country Codes according to ISO-3166 (2018-04-13)</t>
  </si>
  <si>
    <t>Country</t>
  </si>
  <si>
    <t>3-digit ISO country code</t>
  </si>
  <si>
    <t>Afghanistan</t>
  </si>
  <si>
    <t>AFG</t>
  </si>
  <si>
    <t>Ägypten</t>
  </si>
  <si>
    <t>Egypt</t>
  </si>
  <si>
    <t>EGY</t>
  </si>
  <si>
    <t>Åland</t>
  </si>
  <si>
    <t>Aland Islands</t>
  </si>
  <si>
    <t>ALA</t>
  </si>
  <si>
    <t>Albanien</t>
  </si>
  <si>
    <t>Albania</t>
  </si>
  <si>
    <t>ALB</t>
  </si>
  <si>
    <t>Algerien</t>
  </si>
  <si>
    <t>Algeria</t>
  </si>
  <si>
    <t>DZA</t>
  </si>
  <si>
    <t>Amerikanische Jungferninseln</t>
  </si>
  <si>
    <t>U.S. Virgin Islands</t>
  </si>
  <si>
    <t>VIR</t>
  </si>
  <si>
    <t>Amerikanisch-Samoa</t>
  </si>
  <si>
    <t>American Samoa</t>
  </si>
  <si>
    <t>ASM</t>
  </si>
  <si>
    <t>Andorra</t>
  </si>
  <si>
    <t>AND</t>
  </si>
  <si>
    <t>Angola</t>
  </si>
  <si>
    <t>AGO</t>
  </si>
  <si>
    <t>Anguilla</t>
  </si>
  <si>
    <t>AIA</t>
  </si>
  <si>
    <t>Antarktis</t>
  </si>
  <si>
    <t>Antarctica</t>
  </si>
  <si>
    <t>ATA</t>
  </si>
  <si>
    <t>Antigua und Barbuda</t>
  </si>
  <si>
    <t>Antigua and Barbuda</t>
  </si>
  <si>
    <t>ATG</t>
  </si>
  <si>
    <t>Äquatorialguinea</t>
  </si>
  <si>
    <t>Equatorial Guinea</t>
  </si>
  <si>
    <t>GNQ</t>
  </si>
  <si>
    <t>Argentinien</t>
  </si>
  <si>
    <t>Argentina</t>
  </si>
  <si>
    <t>ARG</t>
  </si>
  <si>
    <t>Armenien</t>
  </si>
  <si>
    <t>Armenia</t>
  </si>
  <si>
    <t>ARM</t>
  </si>
  <si>
    <t>Aruba</t>
  </si>
  <si>
    <t>ABW</t>
  </si>
  <si>
    <t>Aserbaidschan</t>
  </si>
  <si>
    <t>Azerbaijan</t>
  </si>
  <si>
    <t>AZE</t>
  </si>
  <si>
    <t>Äthiopien</t>
  </si>
  <si>
    <t>Ethiopia</t>
  </si>
  <si>
    <t>ETH</t>
  </si>
  <si>
    <t>Australien</t>
  </si>
  <si>
    <t>Australia</t>
  </si>
  <si>
    <t>AUS</t>
  </si>
  <si>
    <t>Bahamas</t>
  </si>
  <si>
    <t>BHS</t>
  </si>
  <si>
    <t>Bahrain</t>
  </si>
  <si>
    <t>BHR</t>
  </si>
  <si>
    <t>Bangladesch</t>
  </si>
  <si>
    <t>Bangladesh</t>
  </si>
  <si>
    <t>BGD</t>
  </si>
  <si>
    <t>Barbados</t>
  </si>
  <si>
    <t>BRB</t>
  </si>
  <si>
    <t>Belgien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</si>
  <si>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</si>
  <si>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</si>
  <si>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</si>
  <si>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</si>
  <si>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</si>
  <si>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</si>
  <si>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</si>
  <si>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</si>
  <si>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</si>
  <si>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</si>
  <si>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Bolivien</t>
  </si>
  <si>
    <t>Bolivia</t>
  </si>
  <si>
    <t>BOL</t>
  </si>
  <si>
    <t xml:space="preserve">Bonaire, Sint Eustatius und Saba </t>
  </si>
  <si>
    <t xml:space="preserve">Bonaire, Saint Eustatius and Saba </t>
  </si>
  <si>
    <t>BES</t>
  </si>
  <si>
    <t>Bosnien und Herzegowina</t>
  </si>
  <si>
    <t>Bosnia and Herzegovina</t>
  </si>
  <si>
    <t>BIH</t>
  </si>
  <si>
    <t>Botswana</t>
  </si>
  <si>
    <t>BWA</t>
  </si>
  <si>
    <t>Bouvetinsel</t>
  </si>
  <si>
    <t>Bouvet Island</t>
  </si>
  <si>
    <t>BVT</t>
  </si>
  <si>
    <t>Brasilien</t>
  </si>
  <si>
    <t>Brazil</t>
  </si>
  <si>
    <t>BRA</t>
  </si>
  <si>
    <t>Britische Jungferninseln</t>
  </si>
  <si>
    <t>British Virgin Islands</t>
  </si>
  <si>
    <t>VGB</t>
  </si>
  <si>
    <t>Britisches Territorium im Indischen Ozean</t>
  </si>
  <si>
    <t>British Indian Ocean Territory</t>
  </si>
  <si>
    <t>IOT</t>
  </si>
  <si>
    <t>Brunei</t>
  </si>
  <si>
    <t>BRN</t>
  </si>
  <si>
    <t>Bulgarien</t>
  </si>
  <si>
    <t>Bulgaria</t>
  </si>
  <si>
    <t>BGR</t>
  </si>
  <si>
    <t>Burkina Faso</t>
  </si>
  <si>
    <t>BFA</t>
  </si>
  <si>
    <t>Burundi</t>
  </si>
  <si>
    <t>BDI</t>
  </si>
  <si>
    <t>Chile</t>
  </si>
  <si>
    <t>CHL</t>
  </si>
  <si>
    <t>China</t>
  </si>
  <si>
    <t>CHN</t>
  </si>
  <si>
    <t>Cookinseln</t>
  </si>
  <si>
    <t>Cook Islands</t>
  </si>
  <si>
    <t>COK</t>
  </si>
  <si>
    <t>Costa Rica</t>
  </si>
  <si>
    <t>CRI</t>
  </si>
  <si>
    <t>Curacao</t>
  </si>
  <si>
    <t>CUW</t>
  </si>
  <si>
    <t>Dänemark</t>
  </si>
  <si>
    <t>Denmark</t>
  </si>
  <si>
    <t>DNK</t>
  </si>
  <si>
    <t>Demokratische Republik Kongo</t>
  </si>
  <si>
    <t>Democratic Republic of the Congo</t>
  </si>
  <si>
    <t>COD</t>
  </si>
  <si>
    <t>Deutschland</t>
  </si>
  <si>
    <t>Germany</t>
  </si>
  <si>
    <t>DEU</t>
  </si>
  <si>
    <t>Dominica</t>
  </si>
  <si>
    <t>DMA</t>
  </si>
  <si>
    <t>Dominikanische Republik</t>
  </si>
  <si>
    <t>Dominican Republic</t>
  </si>
  <si>
    <t>DOM</t>
  </si>
  <si>
    <t>Dschibuti</t>
  </si>
  <si>
    <t>Djibouti</t>
  </si>
  <si>
    <t>DJI</t>
  </si>
  <si>
    <t>Ecuador</t>
  </si>
  <si>
    <t>ECU</t>
  </si>
  <si>
    <t>El Salvador</t>
  </si>
  <si>
    <t>SLV</t>
  </si>
  <si>
    <t>Elfenbeinküste</t>
  </si>
  <si>
    <t>Ivory Coast</t>
  </si>
  <si>
    <t>CIV</t>
  </si>
  <si>
    <t>Eritrea</t>
  </si>
  <si>
    <t>ERI</t>
  </si>
  <si>
    <t>Estland</t>
  </si>
  <si>
    <t>Estonia</t>
  </si>
  <si>
    <t>EST</t>
  </si>
  <si>
    <t>Falkland-Inseln</t>
  </si>
  <si>
    <t>Falkland Islands</t>
  </si>
  <si>
    <t>FLK</t>
  </si>
  <si>
    <t>Färöer-Inseln</t>
  </si>
  <si>
    <t>Faroe Islands</t>
  </si>
  <si>
    <t>FRO</t>
  </si>
  <si>
    <t>Fidschi</t>
  </si>
  <si>
    <t>Fiji</t>
  </si>
  <si>
    <t>FJI</t>
  </si>
  <si>
    <t>Finnland</t>
  </si>
  <si>
    <t>Finland</t>
  </si>
  <si>
    <t>FIN</t>
  </si>
  <si>
    <t>Frankreich</t>
  </si>
  <si>
    <t>France</t>
  </si>
  <si>
    <t>FRA</t>
  </si>
  <si>
    <t>Französische Süd- und Antarktisgebiete</t>
  </si>
  <si>
    <t>French Southern Territories</t>
  </si>
  <si>
    <t>ATF</t>
  </si>
  <si>
    <t>Französisch-Guayana</t>
  </si>
  <si>
    <t>French Guiana</t>
  </si>
  <si>
    <t>GUF</t>
  </si>
  <si>
    <t>Französisch-Polynesien</t>
  </si>
  <si>
    <t>French Polynesia</t>
  </si>
  <si>
    <t>PYF</t>
  </si>
  <si>
    <t>Gabun</t>
  </si>
  <si>
    <t>Gabon</t>
  </si>
  <si>
    <t>GAB</t>
  </si>
  <si>
    <t>Gambia</t>
  </si>
  <si>
    <t>GMB</t>
  </si>
  <si>
    <t>Georgien</t>
  </si>
  <si>
    <t>Georgia</t>
  </si>
  <si>
    <t>GEO</t>
  </si>
  <si>
    <t>Ghana</t>
  </si>
  <si>
    <t>GHA</t>
  </si>
  <si>
    <t>Gibraltar</t>
  </si>
  <si>
    <t>GIB</t>
  </si>
  <si>
    <t>Grenada</t>
  </si>
  <si>
    <t>GRD</t>
  </si>
  <si>
    <t>Griechenland</t>
  </si>
  <si>
    <t>Greece</t>
  </si>
  <si>
    <t>GRC</t>
  </si>
  <si>
    <t>Grönland</t>
  </si>
  <si>
    <t>Greenland</t>
  </si>
  <si>
    <t>GRL</t>
  </si>
  <si>
    <t>Großbritannien</t>
  </si>
  <si>
    <t>United Kingdom</t>
  </si>
  <si>
    <t>GBR</t>
  </si>
  <si>
    <t>Guadeloupe</t>
  </si>
  <si>
    <t>GLP</t>
  </si>
  <si>
    <t>Guam</t>
  </si>
  <si>
    <t>GUM</t>
  </si>
  <si>
    <t>Guatemala</t>
  </si>
  <si>
    <t>GTM</t>
  </si>
  <si>
    <t>Guernsey</t>
  </si>
  <si>
    <t>GGY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</si>
  <si>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</si>
  <si>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</si>
  <si>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</si>
  <si>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</si>
  <si>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</si>
  <si>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</si>
  <si>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</si>
  <si>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</si>
  <si>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Heard und McDonaldinseln</t>
  </si>
  <si>
    <t>Heard Island and McDonald Islands</t>
  </si>
  <si>
    <t>HMD</t>
  </si>
  <si>
    <t>Honduras</t>
  </si>
  <si>
    <t>HND</t>
  </si>
  <si>
    <t>Hongkong</t>
  </si>
  <si>
    <t>Hong Kong</t>
  </si>
  <si>
    <t>HKG</t>
  </si>
  <si>
    <t>Indien</t>
  </si>
  <si>
    <t>India</t>
  </si>
  <si>
    <t>IND</t>
  </si>
  <si>
    <t>Indonesien</t>
  </si>
  <si>
    <t>Indonesia</t>
  </si>
  <si>
    <t>IDN</t>
  </si>
  <si>
    <t>Irak</t>
  </si>
  <si>
    <t>Iraq</t>
  </si>
  <si>
    <t>IRQ</t>
  </si>
  <si>
    <t>Iran</t>
  </si>
  <si>
    <t>IRN</t>
  </si>
  <si>
    <t>Irland</t>
  </si>
  <si>
    <t>Ireland</t>
  </si>
  <si>
    <t>IRL</t>
  </si>
  <si>
    <t>Island</t>
  </si>
  <si>
    <t>Iceland</t>
  </si>
  <si>
    <t>ISL</t>
  </si>
  <si>
    <t>Isle of Man</t>
  </si>
  <si>
    <t>IMN</t>
  </si>
  <si>
    <t>Israel</t>
  </si>
  <si>
    <t>ISR</t>
  </si>
  <si>
    <t>Italien</t>
  </si>
  <si>
    <t>Italy</t>
  </si>
  <si>
    <t>ITA</t>
  </si>
  <si>
    <t>Jamaika</t>
  </si>
  <si>
    <t>Jamaica</t>
  </si>
  <si>
    <t>JAM</t>
  </si>
  <si>
    <t>Japan</t>
  </si>
  <si>
    <t>JPN</t>
  </si>
  <si>
    <t>Jemen</t>
  </si>
  <si>
    <t>Yemen</t>
  </si>
  <si>
    <t>YEM</t>
  </si>
  <si>
    <t>Jersey</t>
  </si>
  <si>
    <t>JEY</t>
  </si>
  <si>
    <t>Jordanien</t>
  </si>
  <si>
    <t>Jordan</t>
  </si>
  <si>
    <t>JOR</t>
  </si>
  <si>
    <t>Kaimaninseln</t>
  </si>
  <si>
    <t>Cayman Islands</t>
  </si>
  <si>
    <t>CYM</t>
  </si>
  <si>
    <t>Kambodscha</t>
  </si>
  <si>
    <t>Cambodia</t>
  </si>
  <si>
    <t>KHM</t>
  </si>
  <si>
    <t>Kamerun</t>
  </si>
  <si>
    <t>Cameroon</t>
  </si>
  <si>
    <t>CMR</t>
  </si>
  <si>
    <t>Kanada</t>
  </si>
  <si>
    <t>Canada</t>
  </si>
  <si>
    <t>CAN</t>
  </si>
  <si>
    <t>Kap Verde</t>
  </si>
  <si>
    <t>Cape Verde</t>
  </si>
  <si>
    <t>CPV</t>
  </si>
  <si>
    <t>Kasachstan</t>
  </si>
  <si>
    <t>Kazakhstan</t>
  </si>
  <si>
    <t>KAZ</t>
  </si>
  <si>
    <t>Katar</t>
  </si>
  <si>
    <t>Qatar</t>
  </si>
  <si>
    <t>QAT</t>
  </si>
  <si>
    <t>Kenia</t>
  </si>
  <si>
    <t>Kenya</t>
  </si>
  <si>
    <t>KEN</t>
  </si>
  <si>
    <t>Kirgisistan</t>
  </si>
  <si>
    <t>Kyrgyzstan</t>
  </si>
  <si>
    <t>KGZ</t>
  </si>
  <si>
    <t>Kiribati</t>
  </si>
  <si>
    <t>KIR</t>
  </si>
  <si>
    <t>Kokosinseln</t>
  </si>
  <si>
    <t>Cocos Islands</t>
  </si>
  <si>
    <t>CCK</t>
  </si>
  <si>
    <t>Kolumbien</t>
  </si>
  <si>
    <t>Colombia</t>
  </si>
  <si>
    <t>COL</t>
  </si>
  <si>
    <t>Komoren</t>
  </si>
  <si>
    <t>Comoros</t>
  </si>
  <si>
    <t>COM</t>
  </si>
  <si>
    <t>Kosovo</t>
  </si>
  <si>
    <t>XKX</t>
  </si>
  <si>
    <t>Kroatien</t>
  </si>
  <si>
    <t>Croatia</t>
  </si>
  <si>
    <t>HRV</t>
  </si>
  <si>
    <t>Kuba</t>
  </si>
  <si>
    <t>Cuba</t>
  </si>
  <si>
    <t>CUB</t>
  </si>
  <si>
    <t>Kuwait</t>
  </si>
  <si>
    <t>KWT</t>
  </si>
  <si>
    <t>Laos</t>
  </si>
  <si>
    <t>LAO</t>
  </si>
  <si>
    <t>Lesotho</t>
  </si>
  <si>
    <t>LSO</t>
  </si>
  <si>
    <t>Lettland</t>
  </si>
  <si>
    <t>Latvia</t>
  </si>
  <si>
    <t>LVA</t>
  </si>
  <si>
    <t>Libanon</t>
  </si>
  <si>
    <t>Lebanon</t>
  </si>
  <si>
    <t>LBN</t>
  </si>
  <si>
    <t>Liberia</t>
  </si>
  <si>
    <t>LBR</t>
  </si>
  <si>
    <t>Libyen</t>
  </si>
  <si>
    <t>Libya</t>
  </si>
  <si>
    <t>LBY</t>
  </si>
  <si>
    <t>Liechtenstein</t>
  </si>
  <si>
    <t>LIE</t>
  </si>
  <si>
    <t>Litauen</t>
  </si>
  <si>
    <t>Lithuania</t>
  </si>
  <si>
    <t>LTU</t>
  </si>
  <si>
    <t>Luxemburg</t>
  </si>
  <si>
    <t>Luxembourg</t>
  </si>
  <si>
    <t>LUX</t>
  </si>
  <si>
    <t>Macao</t>
  </si>
  <si>
    <t>MAC</t>
  </si>
  <si>
    <t>Madagaskar</t>
  </si>
  <si>
    <t>Madagascar</t>
  </si>
  <si>
    <t>MDG</t>
  </si>
  <si>
    <t>Malawi</t>
  </si>
  <si>
    <t>MWI</t>
  </si>
  <si>
    <t>Malaysia</t>
  </si>
  <si>
    <t>MYS</t>
  </si>
  <si>
    <t>Malediven</t>
  </si>
  <si>
    <t>Maldives</t>
  </si>
  <si>
    <t>MDV</t>
  </si>
  <si>
    <t>Mali</t>
  </si>
  <si>
    <t>MLI</t>
  </si>
  <si>
    <t>Malta</t>
  </si>
  <si>
    <t>MLT</t>
  </si>
  <si>
    <t>Marokko</t>
  </si>
  <si>
    <t>Morocco</t>
  </si>
  <si>
    <t>MAR</t>
  </si>
  <si>
    <t>Marshallinseln</t>
  </si>
  <si>
    <t>Marshall Islands</t>
  </si>
  <si>
    <t>MHL</t>
  </si>
  <si>
    <t>Martinique</t>
  </si>
  <si>
    <t>MTQ</t>
  </si>
  <si>
    <t>Mauretanien</t>
  </si>
  <si>
    <t>Mauritania</t>
  </si>
  <si>
    <t>MRT</t>
  </si>
  <si>
    <t>Mauritius</t>
  </si>
  <si>
    <t>MUS</t>
  </si>
  <si>
    <t>Mayotte</t>
  </si>
  <si>
    <t>MYT</t>
  </si>
  <si>
    <t>Mazedonien</t>
  </si>
  <si>
    <t>Macedonia</t>
  </si>
  <si>
    <t>MKD</t>
  </si>
  <si>
    <t>Mexiko</t>
  </si>
  <si>
    <t>Mexico</t>
  </si>
  <si>
    <t>MEX</t>
  </si>
  <si>
    <t>Mikronesien</t>
  </si>
  <si>
    <t>Micronesia</t>
  </si>
  <si>
    <t>FSM</t>
  </si>
  <si>
    <t>Moldawien</t>
  </si>
  <si>
    <t>Moldova</t>
  </si>
  <si>
    <t>MDA</t>
  </si>
  <si>
    <t>Monaco</t>
  </si>
  <si>
    <t>MCO</t>
  </si>
  <si>
    <t>Mongolei</t>
  </si>
  <si>
    <t>Mongolia</t>
  </si>
  <si>
    <t>MNG</t>
  </si>
  <si>
    <t>Montenegro</t>
  </si>
  <si>
    <t>MNE</t>
  </si>
  <si>
    <t>Montserrat</t>
  </si>
  <si>
    <t>MSR</t>
  </si>
  <si>
    <t>Mosambik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</si>
  <si>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</si>
  <si>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</si>
  <si>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</si>
  <si>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</si>
  <si>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</si>
  <si>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</si>
  <si>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</si>
  <si>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</si>
  <si>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</si>
  <si>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</si>
  <si>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Neukaledonien</t>
  </si>
  <si>
    <t>New Caledonia</t>
  </si>
  <si>
    <t>NCL</t>
  </si>
  <si>
    <t>Neuseeland</t>
  </si>
  <si>
    <t>New Zealand</t>
  </si>
  <si>
    <t>NZL</t>
  </si>
  <si>
    <t>Nicaragua</t>
  </si>
  <si>
    <t>NIC</t>
  </si>
  <si>
    <t>Niederlande</t>
  </si>
  <si>
    <t>Netherlands</t>
  </si>
  <si>
    <t>NLD</t>
  </si>
  <si>
    <t>Niederländische Antillen</t>
  </si>
  <si>
    <t>Netherlands Antilles</t>
  </si>
  <si>
    <t>ANT</t>
  </si>
  <si>
    <t>Niger</t>
  </si>
  <si>
    <t>NER</t>
  </si>
  <si>
    <t>Nigeria</t>
  </si>
  <si>
    <t>NGA</t>
  </si>
  <si>
    <t>Niue</t>
  </si>
  <si>
    <t>NIU</t>
  </si>
  <si>
    <t>Nordkorea</t>
  </si>
  <si>
    <t>North Korea</t>
  </si>
  <si>
    <t>PRK</t>
  </si>
  <si>
    <t>Nördliche Marianen</t>
  </si>
  <si>
    <t>Northern Mariana Islands</t>
  </si>
  <si>
    <t>MNP</t>
  </si>
  <si>
    <t>Norfolkinsel</t>
  </si>
  <si>
    <t>Norfolk Island</t>
  </si>
  <si>
    <t>NFK</t>
  </si>
  <si>
    <t>Norwegen</t>
  </si>
  <si>
    <t>Norway</t>
  </si>
  <si>
    <t>NOR</t>
  </si>
  <si>
    <t>Oman</t>
  </si>
  <si>
    <t>OMN</t>
  </si>
  <si>
    <t>Österreich</t>
  </si>
  <si>
    <t>Austria</t>
  </si>
  <si>
    <t>AUT</t>
  </si>
  <si>
    <t>Osttimor</t>
  </si>
  <si>
    <t>East Timor</t>
  </si>
  <si>
    <t>TLS</t>
  </si>
  <si>
    <t>Pakistan</t>
  </si>
  <si>
    <t>PAK</t>
  </si>
  <si>
    <t>Palästinensische Autonomiegebiete</t>
  </si>
  <si>
    <t>Palestinian Territory</t>
  </si>
  <si>
    <t>PSE</t>
  </si>
  <si>
    <t>Palau</t>
  </si>
  <si>
    <t>PLW</t>
  </si>
  <si>
    <t>Panama</t>
  </si>
  <si>
    <t>PAN</t>
  </si>
  <si>
    <t>Papua-Neuguinea</t>
  </si>
  <si>
    <t>Papua New Guinea</t>
  </si>
  <si>
    <t>PNG</t>
  </si>
  <si>
    <t>Paraguay</t>
  </si>
  <si>
    <t>PRY</t>
  </si>
  <si>
    <t>Peru</t>
  </si>
  <si>
    <t>PER</t>
  </si>
  <si>
    <t>Philippinen</t>
  </si>
  <si>
    <t>Philippines</t>
  </si>
  <si>
    <t>PHL</t>
  </si>
  <si>
    <t>Pitcairninseln</t>
  </si>
  <si>
    <t>Pitcairn</t>
  </si>
  <si>
    <t>PCN</t>
  </si>
  <si>
    <t>Polen</t>
  </si>
  <si>
    <t>Poland</t>
  </si>
  <si>
    <t>POL</t>
  </si>
  <si>
    <t>Portugal</t>
  </si>
  <si>
    <t>PRT</t>
  </si>
  <si>
    <t>Puerto Rico</t>
  </si>
  <si>
    <t>PRI</t>
  </si>
  <si>
    <t>Republik Kongo</t>
  </si>
  <si>
    <t>Republic of the Congo</t>
  </si>
  <si>
    <t>COG</t>
  </si>
  <si>
    <t>Réunion</t>
  </si>
  <si>
    <t>Reunion</t>
  </si>
  <si>
    <t>REU</t>
  </si>
  <si>
    <t>Ruanda</t>
  </si>
  <si>
    <t>Rwanda</t>
  </si>
  <si>
    <t>RWA</t>
  </si>
  <si>
    <t>Rumänien</t>
  </si>
  <si>
    <t>Romania</t>
  </si>
  <si>
    <t>ROU</t>
  </si>
  <si>
    <t>Russland</t>
  </si>
  <si>
    <t>Russia</t>
  </si>
  <si>
    <t>RUS</t>
  </si>
  <si>
    <t>Saint-Barthélemy</t>
  </si>
  <si>
    <t>Saint Barthelemy</t>
  </si>
  <si>
    <t>BLM</t>
  </si>
  <si>
    <t>Saint-Pierre und Miquelon</t>
  </si>
  <si>
    <t>Saint Pierre and Miquelon</t>
  </si>
  <si>
    <t>SPM</t>
  </si>
  <si>
    <t>Salomon-Inseln</t>
  </si>
  <si>
    <t>Solomon Islands</t>
  </si>
  <si>
    <t>SLB</t>
  </si>
  <si>
    <t>Sambia</t>
  </si>
  <si>
    <t>Zambia</t>
  </si>
  <si>
    <t>ZMB</t>
  </si>
  <si>
    <t>Samoa</t>
  </si>
  <si>
    <t>WSM</t>
  </si>
  <si>
    <t>San Marino</t>
  </si>
  <si>
    <t>SMR</t>
  </si>
  <si>
    <t>São Tomé und Príncipe</t>
  </si>
  <si>
    <t>Sao Tome and Principe</t>
  </si>
  <si>
    <t>STP</t>
  </si>
  <si>
    <t>Saudi-Arabien</t>
  </si>
  <si>
    <t>Saudi Arabia</t>
  </si>
  <si>
    <t>SAU</t>
  </si>
  <si>
    <t>Schweden</t>
  </si>
  <si>
    <t>Sweden</t>
  </si>
  <si>
    <t>SWE</t>
  </si>
  <si>
    <t>Schweiz</t>
  </si>
  <si>
    <t>Switzerland</t>
  </si>
  <si>
    <t>CHE</t>
  </si>
  <si>
    <t>Senegal</t>
  </si>
  <si>
    <t>SEN</t>
  </si>
  <si>
    <t>Serbien</t>
  </si>
  <si>
    <t>Serbia</t>
  </si>
  <si>
    <t>SRB</t>
  </si>
  <si>
    <t>Serbien und Montenegro</t>
  </si>
  <si>
    <t>Serbia and Montenegro</t>
  </si>
  <si>
    <t>SCG</t>
  </si>
  <si>
    <t>Seychellen</t>
  </si>
  <si>
    <t>Seychelles</t>
  </si>
  <si>
    <t>SYC</t>
  </si>
  <si>
    <t>Sierra Leone</t>
  </si>
  <si>
    <t>SLE</t>
  </si>
  <si>
    <t>Simbabwe</t>
  </si>
  <si>
    <t>Zimbabwe</t>
  </si>
  <si>
    <t>ZWE</t>
  </si>
  <si>
    <t>Singapur</t>
  </si>
  <si>
    <t>Singapore</t>
  </si>
  <si>
    <t>SGP</t>
  </si>
  <si>
    <t>Sint Maarten</t>
  </si>
  <si>
    <t>SXM</t>
  </si>
  <si>
    <t>Slowakei</t>
  </si>
  <si>
    <t>Slovakia</t>
  </si>
  <si>
    <t>SVK</t>
  </si>
  <si>
    <t>Slowenien</t>
  </si>
  <si>
    <t>Slovenia</t>
  </si>
  <si>
    <t>SVN</t>
  </si>
  <si>
    <t>Somalia</t>
  </si>
  <si>
    <t>SOM</t>
  </si>
  <si>
    <t>Spanien</t>
  </si>
  <si>
    <t>Spain</t>
  </si>
  <si>
    <t>ESP</t>
  </si>
  <si>
    <t>Sri Lanka</t>
  </si>
  <si>
    <t>LKA</t>
  </si>
  <si>
    <t>St. Helena</t>
  </si>
  <si>
    <t>Saint Helena</t>
  </si>
  <si>
    <t>SHN</t>
  </si>
  <si>
    <t>St. Kitts und Nevis</t>
  </si>
  <si>
    <t>Saint Kitts and Nevis</t>
  </si>
  <si>
    <t>KNA</t>
  </si>
  <si>
    <t>St. Lucia</t>
  </si>
  <si>
    <t>Saint Lucia</t>
  </si>
  <si>
    <t>LCA</t>
  </si>
  <si>
    <t>St. Martin</t>
  </si>
  <si>
    <t>Saint Martin</t>
  </si>
  <si>
    <t>MAF</t>
  </si>
  <si>
    <t>St. Vincent und die Grenadinen</t>
  </si>
  <si>
    <t>Saint Vincent and the Grenadines</t>
  </si>
  <si>
    <t>VCT</t>
  </si>
  <si>
    <t>Südafrika</t>
  </si>
  <si>
    <t>South Africa</t>
  </si>
  <si>
    <t>ZAF</t>
  </si>
  <si>
    <t>Sudan</t>
  </si>
  <si>
    <t>SDN</t>
  </si>
  <si>
    <t>Südgeorgien und die Südlichen Sandwichinseln</t>
  </si>
  <si>
    <t>South Georgia and the South Sandwich Islands</t>
  </si>
  <si>
    <t>SGS</t>
  </si>
  <si>
    <t>Südkorea</t>
  </si>
  <si>
    <t>South Korea</t>
  </si>
  <si>
    <t>KOR</t>
  </si>
  <si>
    <t>Südsudan</t>
  </si>
  <si>
    <t>South Sudan</t>
  </si>
  <si>
    <t>SSD</t>
  </si>
  <si>
    <t>Suriname</t>
  </si>
  <si>
    <t>SUR</t>
  </si>
  <si>
    <t>Svalbard und Jan Mayen</t>
  </si>
  <si>
    <t>Svalbard and Jan Mayen</t>
  </si>
  <si>
    <t>SJM</t>
  </si>
  <si>
    <t>Swasiland</t>
  </si>
  <si>
    <t>Swaziland</t>
  </si>
  <si>
    <t>SWZ</t>
  </si>
  <si>
    <t>Syrien</t>
  </si>
  <si>
    <t>Syria</t>
  </si>
  <si>
    <t>SYR</t>
  </si>
  <si>
    <t>Tadschikistan</t>
  </si>
  <si>
    <t>Tajikistan</t>
  </si>
  <si>
    <t>TJK</t>
  </si>
  <si>
    <t>Taiwan</t>
  </si>
  <si>
    <t>TWN</t>
  </si>
  <si>
    <t>Tansania</t>
  </si>
  <si>
    <t>Tanzania</t>
  </si>
  <si>
    <t>TZA</t>
  </si>
  <si>
    <t>Thailand</t>
  </si>
  <si>
    <t>THA</t>
  </si>
  <si>
    <t>Togo</t>
  </si>
  <si>
    <t>TGO</t>
  </si>
  <si>
    <t>Tokelau</t>
  </si>
  <si>
    <t>TKL</t>
  </si>
  <si>
    <t>Tonga</t>
  </si>
  <si>
    <t>TON</t>
  </si>
  <si>
    <t>Trinidad und Tobago</t>
  </si>
  <si>
    <t>Trinidad and Tobago</t>
  </si>
  <si>
    <t>TTO</t>
  </si>
  <si>
    <t>Tschad</t>
  </si>
  <si>
    <t>Chad</t>
  </si>
  <si>
    <t>TCD</t>
  </si>
  <si>
    <t>Tschechische Republik</t>
  </si>
  <si>
    <t>Czech Republic</t>
  </si>
  <si>
    <t>CZE</t>
  </si>
  <si>
    <t>Tunesien</t>
  </si>
  <si>
    <t>Tunisia</t>
  </si>
  <si>
    <t>TUN</t>
  </si>
  <si>
    <t>Türkei</t>
  </si>
  <si>
    <t>Turkey</t>
  </si>
  <si>
    <t>TUR</t>
  </si>
  <si>
    <t>Turkmenistan</t>
  </si>
  <si>
    <t>TKM</t>
  </si>
  <si>
    <t>Turks- und Caicosinseln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</si>
  <si>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</si>
  <si>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</si>
  <si>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</si>
  <si>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</si>
  <si>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</si>
  <si>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</si>
  <si>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</si>
  <si>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</si>
  <si>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Ungarn</t>
  </si>
  <si>
    <t>Hungary</t>
  </si>
  <si>
    <t>HUN</t>
  </si>
  <si>
    <t>United States Minor Outlying Islands</t>
  </si>
  <si>
    <t>UMI</t>
  </si>
  <si>
    <t>Uruguay</t>
  </si>
  <si>
    <t>URY</t>
  </si>
  <si>
    <t>Usbekistan</t>
  </si>
  <si>
    <t>Uzbekistan</t>
  </si>
  <si>
    <t>UZB</t>
  </si>
  <si>
    <t>Vanuatu</t>
  </si>
  <si>
    <t>VUT</t>
  </si>
  <si>
    <t>Vatikanstadt</t>
  </si>
  <si>
    <t>Vatican</t>
  </si>
  <si>
    <t>VAT</t>
  </si>
  <si>
    <t>Venezuela</t>
  </si>
  <si>
    <t>VEN</t>
  </si>
  <si>
    <t>Vereinigte Staaten von Amerika (USA)</t>
  </si>
  <si>
    <t>United States</t>
  </si>
  <si>
    <t>USA</t>
  </si>
  <si>
    <t>Vereinte Arabische Emirate</t>
  </si>
  <si>
    <t>United Arab Emirates</t>
  </si>
  <si>
    <t>ARE</t>
  </si>
  <si>
    <t>Vietnam</t>
  </si>
  <si>
    <t>VNM</t>
  </si>
  <si>
    <t>Wallis und Futuna</t>
  </si>
  <si>
    <t>Wallis and Futuna</t>
  </si>
  <si>
    <t>WLF</t>
  </si>
  <si>
    <t>Weihnachtsinsel</t>
  </si>
  <si>
    <t>Christmas Island</t>
  </si>
  <si>
    <t>CXR</t>
  </si>
  <si>
    <t>Weißrussland</t>
  </si>
  <si>
    <t>Belarus</t>
  </si>
  <si>
    <t>BLR</t>
  </si>
  <si>
    <t>Westsahara</t>
  </si>
  <si>
    <t>Western Sahara</t>
  </si>
  <si>
    <t>ESH</t>
  </si>
  <si>
    <t>Zentralafrikanische Republik</t>
  </si>
  <si>
    <t>Central African Republic</t>
  </si>
  <si>
    <t>CAF</t>
  </si>
  <si>
    <t>Zypern</t>
  </si>
  <si>
    <t>Cyprus</t>
  </si>
  <si>
    <t>CYP</t>
  </si>
  <si>
    <t>Glossar</t>
  </si>
  <si>
    <t>Das folgende Glossar kann Ihnen nur einen groben Überblick über die Kostenstrukturen geben. Bei Detailfragen zögern Sie deshalb bitte nicht uns zu kontaktieren.</t>
  </si>
  <si>
    <t>Kopfdaten (Allgemein)</t>
  </si>
  <si>
    <t>Projektbezeichnung</t>
  </si>
  <si>
    <t>Group interne Benennung des angefragten Bauteils</t>
  </si>
  <si>
    <t>Sourcingnummer (Version)</t>
  </si>
  <si>
    <t>Group interne Identifikationsnummer der Anfrage, für die ein Angebot mit Kostensplit abzugeben ist:
Anfrage über STAR:
Feld_1. 1stellige Anfrageart („F“ oder „G“ für Forward Sourcing bzw. Global Sourcing)
Feld_2. 2stelliges Markenkürzel (z. B. „VW“)
Feld_3. 1stelliges Commodity-Kürzel („C“ für Connectivity, „I“ für Interieur, „M“ für Metall, „P“ für Powertrain und „X“ für Exterieur)
Feld_4. 2stelliges Jahreskürzel (z. B. „10“ für 2010)
Feld_5. 1 - n-stellige lfd. Nummer (ohne führende Nullen)
Feld_6. 3-stellige Positionsnummer (mit führenden Nullen).
Anfrage über GLOBE:
Feld_1. 2-4stelliges Markenkürzel (z.B. VW)
Feld_2. 4stellige Jahresangabe
Feld_3. Laufende Nummer des Sourcings</t>
  </si>
  <si>
    <t>Software-Teilenummer</t>
  </si>
  <si>
    <t>VW-AG interne Teilenummer der angefragten Funktion, falls vorhanden.</t>
  </si>
  <si>
    <t>Projekte</t>
  </si>
  <si>
    <t>VW-AG interne Projektkürzel der Fahrzeuge oder der Architektur, in welchen die angefragte Funktion verwendet wird</t>
  </si>
  <si>
    <t>Stückzahl</t>
  </si>
  <si>
    <t>Anzahl der im Angebot zugrunde gelegten Funktionsabrufe, falls relevant</t>
  </si>
  <si>
    <t>Lastenheft vom</t>
  </si>
  <si>
    <t>Datum des Lastenheftes, welche die Grundlage der Anfrage und damit des Angebots / Kostensplits ist</t>
  </si>
  <si>
    <t>Anfrage vom</t>
  </si>
  <si>
    <t>Versanddatum der Anfrage</t>
  </si>
  <si>
    <t>Lieferant (Vertrieb)</t>
  </si>
  <si>
    <t>Firmenname des Anbieters</t>
  </si>
  <si>
    <t>DUNS-Nr.</t>
  </si>
  <si>
    <t>DUNS (steht für Data Universal Numbering System) ist ein neunstelliger Zahlencode zur weltweit eindeutigen Identifizierung des Lieferanten.</t>
  </si>
  <si>
    <t>Ansprechpartner Name</t>
  </si>
  <si>
    <t>Zu- und Vorname des Ansprechpartners beim Anbieter</t>
  </si>
  <si>
    <t>Ansprechpartner Email</t>
  </si>
  <si>
    <t>Emailadresse des Ansprechpartners beim Anbieter</t>
  </si>
  <si>
    <t>Telefon</t>
  </si>
  <si>
    <t>Telefonnummer des Ansprechpartners beim Anbieter</t>
  </si>
  <si>
    <t>Angebotswährung</t>
  </si>
  <si>
    <t>Währung, in der das Angebot erstellt und die Leistungen angeboten werden (keine weiteren Währungen im CBD möglich)</t>
  </si>
  <si>
    <t>Angebotsstand vom</t>
  </si>
  <si>
    <t>Datum und Uhrzeit des Angebotsstandes zum Zeitpunkt des CBD-Exceldownloads</t>
  </si>
  <si>
    <t>Gemeinkosten</t>
  </si>
  <si>
    <t>V&amp;V</t>
  </si>
  <si>
    <t>F&amp;E</t>
  </si>
  <si>
    <t>Gewinn</t>
  </si>
  <si>
    <t>Arbeitstage pro Woche</t>
  </si>
  <si>
    <t>Stunden pro Tag</t>
  </si>
  <si>
    <t>ASIL Einstufung</t>
  </si>
  <si>
    <t>Securityrelevant</t>
  </si>
  <si>
    <t>Phase*</t>
  </si>
  <si>
    <t>Dieser Bereich kann genutzt werden um die einzelnen Entwicklungsphasen abzubilden.
Mögliche Phasenaufteilung:
- Entwicklungsprozess (Konzeptphase, Vorentwicklung, Serienentwicklung, Serienbetreuung)
- Zeitscheiben (Jahre, Monate)
- Muster Phasen (A-, B-, C-Muster)
- Releases
Eine Phase kann sowohl Fixkosten als auch Arbeitskosten enthalten.
Es ist möglich diesen Bereich beliebig zu duplizieren und die Inhalten entsprechend den Tätigkeiten innerhalb der Phasen anzupassen.
WICHTIG: Zum Duplizieren müssen alle ZEILEN eine Phase-Blocks markiert, kopiert und eingefügt werden</t>
  </si>
  <si>
    <t>Benennung der Phase</t>
  </si>
  <si>
    <t>Bezeichnung der Phase (z.B. Konzeptphase)</t>
  </si>
  <si>
    <t>Zusätzliche Informationen zur Phase (falls nötig)</t>
  </si>
  <si>
    <t>Dauer der Phase</t>
  </si>
  <si>
    <t>Dauer der Phase in Wochen</t>
  </si>
  <si>
    <t>Autom. vorgegeben</t>
  </si>
  <si>
    <t>Aufsummierter Aufwand der Arbeitspakete innerhalb der entsprechenden Phase</t>
  </si>
  <si>
    <t>Aufsummierte Fixkosten innerhalb der entsprechenden Phase</t>
  </si>
  <si>
    <t>Aufsummierte Kosten der Arbeitspakete innerhalb der entsprechenden Phase</t>
  </si>
  <si>
    <t>Gesamtkosten</t>
  </si>
  <si>
    <t>Gesamtkosten der entsprechenden Phase</t>
  </si>
  <si>
    <t>Alle Kosten die nicht mit Arbeitsaufwänden dargestellt werden können, sind hier aufzuführen. Hierzu gehören z.B.:
- Lizenzkosten
- Musterteile
- Externe Beauftragungen (z.B. Qualifikation, Zertifiierung, ...)
- Reisekosten
Es ist möglich die Anzahl der Fixkosten-Pakete durch duplizieren der Zeilen beliebig zu erweitern.
WICHTIG: Zum Duplizieren muss eine oder mehrere ZEILEN markiert, kopiert und eingefügt werden</t>
  </si>
  <si>
    <t>Index und Bezeichung der Fixkosten</t>
  </si>
  <si>
    <t>Zusätzliche Informationen zu den Fixkosten (falls nötig)</t>
  </si>
  <si>
    <t>Ort der Leistungserbringung (nur relevant bei externen Dienstleistungen)</t>
  </si>
  <si>
    <t>Preis der Fixkosten pro Mengeneinheit</t>
  </si>
  <si>
    <t>Benötigte Menge</t>
  </si>
  <si>
    <t>Einheit in der die Fixkoste bemessen werden (z.B. Stück)</t>
  </si>
  <si>
    <t>Gesamtkosten der Fixkosten Position</t>
  </si>
  <si>
    <t>Alle Kosten die mit Arbeitsaufwänden dargestellt werden können, sind hier aufzuführen.
Mögliche Arbeitskosten:
- Projektmanagement
- Anforderungsmanagement
- Architektur und Design
- Funktionsentwicklung
- Integration und Test
- Unterstützung
Es ist möglich die Anzahl der Arbeitspakete durch duplizieren beliebig zu erweitern.
WICHTIG: Zum Duplizieren muss eine oder mehrere ZEILEN markiert, kopiert und eingefügt werden</t>
  </si>
  <si>
    <t>Index und Bezeichnung der Tätigkeit</t>
  </si>
  <si>
    <t xml:space="preserve">Zusätzliche Informationen zum Personal </t>
  </si>
  <si>
    <t>Angabe des Landes, in welchem die Tätigkeit ausgeführt wird</t>
  </si>
  <si>
    <t>Angabe über die Qualifikation des Mitarbeiters (z.B. Facharbeiter, Ingeieur, Projektmanager, …)</t>
  </si>
  <si>
    <t>h-satz</t>
  </si>
  <si>
    <t>Vollkosten-Stundensatz des Mitarbeiters</t>
  </si>
  <si>
    <t>Stundenzahl, die für das entsprechende Arbeitspaket benötigt wird</t>
  </si>
  <si>
    <t>Full Time Equivalent - Anzahl der gearbeiteten Stunden geteilt durch die übliche Arbeitszeit eines Vollzeit-Erwerbstätigen</t>
  </si>
  <si>
    <t xml:space="preserve"> Gesamtkosten des entsprechenden Arbeitspaketes</t>
  </si>
  <si>
    <t>Summe Stunden</t>
  </si>
  <si>
    <t>Aufsummierte Stundenzahl, die für das entsprechende Arbeitspaket benötigt werden (Summe aus allen Angaben unter 'Personal')</t>
  </si>
  <si>
    <t>Gesamtkosten des entsprechenden Arbeitspaketes</t>
  </si>
  <si>
    <r>
      <t xml:space="preserve">* Ein </t>
    </r>
    <r>
      <rPr>
        <b/>
        <sz val="10"/>
        <rFont val="Arial"/>
        <family val="2"/>
      </rPr>
      <t>Block</t>
    </r>
    <r>
      <rPr>
        <sz val="10"/>
        <rFont val="Arial"/>
        <family val="2"/>
      </rPr>
      <t xml:space="preserve"> bezeichnet eine in sich abgeschlossene Fertigungseinheit für Teile, Komponenten, Module. </t>
    </r>
  </si>
  <si>
    <t>Glossary</t>
  </si>
  <si>
    <t>The following glossary only provides a rough overview about the cost structures. For detailed information do not hesitate to contact us.</t>
  </si>
  <si>
    <t>header data (general)</t>
  </si>
  <si>
    <t>project name</t>
  </si>
  <si>
    <t>group internal naming of the requested component</t>
  </si>
  <si>
    <t>sourcing number (version)</t>
  </si>
  <si>
    <t>group internal identification number of the request for which an offer with cost split must to be submitted:
RFQ via STAR:
array_1. single-digit type of request („F“ or „G“ for Forward Sourcing/Global Sourcing)
array_2. double-digit brand acronym (e.g. „VW“)
array_3. single-digit commodity acronym („C“ for connectivity, „I“ for interior, „M“ for metal, „P“ for powertrain and „X“ for exterior)
array_4. double-digit year acronym (e.g. „10“ for 2010)
array_5. 1 - n-digit identification number (without leading zero)
array_6. three-digit position number (with leading zero)
RFQ via GLOBE:
array_1. 2 to 4 digit brand acronym (e.g. "VW")
array_2. 4 digit year
array_3. index</t>
  </si>
  <si>
    <t>Software part number</t>
  </si>
  <si>
    <t>group internal part number of the requested function (if existing)</t>
  </si>
  <si>
    <t>projects</t>
  </si>
  <si>
    <t>group internal code numbers of the cars or the architecture that use the requested function</t>
  </si>
  <si>
    <t>number of pieces</t>
  </si>
  <si>
    <t>Number of deliveries (if relevant)</t>
  </si>
  <si>
    <t>specifications from</t>
  </si>
  <si>
    <t>Release date of the specifications, that are the basis of the offer</t>
  </si>
  <si>
    <t>request from</t>
  </si>
  <si>
    <t>Date of the release of the RFQ</t>
  </si>
  <si>
    <t>supplier (sales)</t>
  </si>
  <si>
    <t>company name of the provider</t>
  </si>
  <si>
    <t>DUNS (Data Universal Numbering System) is a nine-digit numeric code for a clear worldwide supplier identification.</t>
  </si>
  <si>
    <t>contact person name</t>
  </si>
  <si>
    <t>surname(s) and forename(s) of the contactpartner at the provider</t>
  </si>
  <si>
    <t>contact person mail</t>
  </si>
  <si>
    <t>email address of the contactpartner at the provider</t>
  </si>
  <si>
    <t>contact person tel.</t>
  </si>
  <si>
    <t>phone number of the contactpartner at the provider</t>
  </si>
  <si>
    <t>quote currency</t>
  </si>
  <si>
    <t>currency, the offer is being built in and the services are being offered in (no further currencies in cost split possible).</t>
  </si>
  <si>
    <t>offer from</t>
  </si>
  <si>
    <t>date and time of the status of the offer at the time of the cost split-excel-download</t>
  </si>
  <si>
    <t>Working Days per week:</t>
  </si>
  <si>
    <t>ASIL Class</t>
  </si>
  <si>
    <t>Security requirements</t>
  </si>
  <si>
    <t>phase*</t>
  </si>
  <si>
    <t>this area can be used to display the single development phases.
possible phase distribution:
- development process (concept phase, predevelopment, series development, series supervision)
- time slices (years, months)
- pattern phases (a-, b-, c-pattern)
- releases
a phase can include fixed costs and labor costs.
it is possible to arbitarily duplicate this area and to adjust their content in accordance with the activities inside the phases.
IMPORTANT: to make a duplication all lines of a phase-block must be marked, copied and included</t>
  </si>
  <si>
    <t>phase naming</t>
  </si>
  <si>
    <t>name of the pahse (e.g. concept phase)</t>
  </si>
  <si>
    <t>further information about the phase (if necessary)</t>
  </si>
  <si>
    <t>duration of the phase</t>
  </si>
  <si>
    <t>duration of the phase in weeks</t>
  </si>
  <si>
    <t>effort</t>
  </si>
  <si>
    <t>autom. given</t>
  </si>
  <si>
    <t>summed effort of the work packages within the appropriate phase</t>
  </si>
  <si>
    <t>summed fixed costs within the appropriate phase</t>
  </si>
  <si>
    <t>summed costs of the work packages within the appropriate phase</t>
  </si>
  <si>
    <t>total costs of the appropriate phase</t>
  </si>
  <si>
    <t>all costs that can not be presented as work effort, must be listed here. Such as e.g.:
- license costs
- sample parts
- external commissionings (e.g. qualification, certification, ...)
- travel expenses
it is possible to arbitarily duplicate the fixed costs packages of the lines.
IMPORTANT: to make a duplication a single or multiple LINES must be marked, copied and included</t>
  </si>
  <si>
    <t>index and name of the fixed costs</t>
  </si>
  <si>
    <t>further information about the fixed costs (if necessary)</t>
  </si>
  <si>
    <t>Country in which the external service is executed</t>
  </si>
  <si>
    <t>price of the fixed costs per unit</t>
  </si>
  <si>
    <t>ammount</t>
  </si>
  <si>
    <t>required ammount</t>
  </si>
  <si>
    <t>QU</t>
  </si>
  <si>
    <t>unit in which the fixed costs are being meassured in (e.g. piece) / quantity unit</t>
  </si>
  <si>
    <t>total costs of the fixed costs position</t>
  </si>
  <si>
    <t>all costs that can not be presented as work effort, must be listed here.
possible labor costs:
- project management
- requirements management
- architecture and design
- function development
- integration and testing
- support
it is possible to arbitarily expand the number of work packages by duplication.
IMPORTANT: to make a duplication a single or multiple LINES must be marked, copied and included</t>
  </si>
  <si>
    <t>index and name of the work</t>
  </si>
  <si>
    <t>further information about the staff/necessary machines</t>
  </si>
  <si>
    <t>name of the country the work is being performed in</t>
  </si>
  <si>
    <t>information about the qualification of the  employee (e.g. skilled worker, engineer, project manager, …)</t>
  </si>
  <si>
    <t>hourly full costs</t>
  </si>
  <si>
    <t>work effort</t>
  </si>
  <si>
    <t>number of hours, needed for the appropriate work package</t>
  </si>
  <si>
    <t xml:space="preserve">Full-time equivalent - The number of total hours worked divided by the maximum number of compensable hours in a full-time schedule </t>
  </si>
  <si>
    <t>total costs of the corresponding work package</t>
  </si>
  <si>
    <t>sum ammount of work</t>
  </si>
  <si>
    <t>summed number of hours, that are needed for the appropriate work package (sum of all information in 'staff')</t>
  </si>
  <si>
    <t>sum laborcosts</t>
  </si>
  <si>
    <t>total costs of the appropriate work package</t>
  </si>
  <si>
    <r>
      <t>* a b</t>
    </r>
    <r>
      <rPr>
        <b/>
        <sz val="10"/>
        <rFont val="Arial"/>
        <family val="2"/>
      </rPr>
      <t>lock identifies</t>
    </r>
    <r>
      <rPr>
        <sz val="10"/>
        <rFont val="Arial"/>
        <family val="2"/>
      </rPr>
      <t xml:space="preserve"> a self-contained manufacturing unit for parts, components, modules. </t>
    </r>
  </si>
  <si>
    <t>Eingruppierung von IT-Dienstleistungen in die neuen Leistungsstufen</t>
  </si>
  <si>
    <t>Kategorie A IT Querschnittsthemen (Phasenübergreifend)</t>
  </si>
  <si>
    <t>Leistungsstufe</t>
  </si>
  <si>
    <t>Aufgaben</t>
  </si>
  <si>
    <t>Verantwortung/ Befugnisse</t>
  </si>
  <si>
    <t>A0   Sonderthemen</t>
  </si>
  <si>
    <r>
      <rPr>
        <sz val="10"/>
        <rFont val="Arial"/>
        <family val="2"/>
      </rPr>
      <t>- Topmanagement und CIO-Beratung im IT-Umfeld
- Unternehmensstrategie- und Technologiestrategieberatung im IT-Umfeld
- Strategien zur Verbesserung der Wettberbsfähigkeit des Auftraggebers im IT-Umfeld
- Portfoliomanagement</t>
    </r>
  </si>
  <si>
    <r>
      <rPr>
        <sz val="10"/>
        <rFont val="Arial"/>
        <family val="2"/>
      </rPr>
      <t>- Gesamtverantwortung für Inhalt und Zeit der Auftragserfüllung
- Verantwortung für Projekterfolg/ -ergebnisse, Qualität und Mehrwert für den Auftragnehmer</t>
    </r>
  </si>
  <si>
    <t>A1   Multiprojektmanagement</t>
  </si>
  <si>
    <r>
      <rPr>
        <sz val="10"/>
        <rFont val="Arial"/>
        <family val="2"/>
      </rPr>
      <t>- Absicherung des Projektmanagements und der Qualitätssicherung mehrerer Projekte
- Leitung und Steuerung von mehreren Projektteams
- Projektleitung mit Übernahme von Analyse, Risikomanagement und Controlling in beliebigen Projekten
- Planung, Durchführung und Abschluß der Projekte
- Abstimmung und Vorstellung der finalen Projektergebnisse
- Eigenständige Auftragsabwicklung gemäß IT-PEP</t>
    </r>
  </si>
  <si>
    <r>
      <rPr>
        <sz val="10"/>
        <rFont val="Arial"/>
        <family val="2"/>
      </rPr>
      <t>- Verantwortung über Vertragsinhalte, Zeitpläne und Kostenlimits
- Gesamtprojektleitung</t>
    </r>
  </si>
  <si>
    <t>A2   Projektmanagement</t>
  </si>
  <si>
    <r>
      <rPr>
        <sz val="10"/>
        <rFont val="Arial"/>
        <family val="2"/>
      </rPr>
      <t>- Absicherung des Projektmanagements und der Qualitätssicherung im Projekt
- Leitung bzw. Steuerung eines Projektteams
- Projektleitung mit Übernahme von Analyse, Risikomanagement und Controlling eines Projekts
- Planung, Durchführung und Abschluß des Projekts
- Abstimmung und Vorstellung der finalen Projektergebnisse
- Eigenständige Auftragsabwicklung gemäß IT-PEP</t>
    </r>
  </si>
  <si>
    <r>
      <rPr>
        <sz val="10"/>
        <rFont val="Arial"/>
        <family val="2"/>
      </rPr>
      <t>- Verantwortung über Vertragsinhalte, Zeitpläne und Kostenlimit
- Gesamtprojektleitung</t>
    </r>
  </si>
  <si>
    <t>A2   Testmanagement</t>
  </si>
  <si>
    <r>
      <rPr>
        <sz val="10"/>
        <rFont val="Arial"/>
        <family val="2"/>
      </rPr>
      <t>Übergeordnete und strategische Aufgaben:
- Testkonzeption
- Testplanung
- Koordinieren der Testfallerstellung
- Teststeuerung
- Testabschluss
- Berichtwesen</t>
    </r>
  </si>
  <si>
    <r>
      <rPr>
        <sz val="10"/>
        <rFont val="Arial"/>
        <family val="2"/>
      </rPr>
      <t>Operative Aufgaben im Testprozess je Teststufe bzw. Testart:
- Teststufenplanung
- Testanalyse und Testdesign
- Testrealisierung und Testdurchführung
- Testauswertung und Protokollierung
- Abschluss der Teststufe</t>
    </r>
  </si>
  <si>
    <t>- Verantwortung für das Management des gesamten oder eines Teils des Testvorhabens</t>
  </si>
  <si>
    <t>A3   Beratung (Komplex)</t>
  </si>
  <si>
    <r>
      <rPr>
        <sz val="10"/>
        <rFont val="Arial"/>
        <family val="2"/>
      </rPr>
      <t>- Eigenständige Detailanalyse komplexer fachlicher Anforderungen
- Durchführung von Workshops (inkl. Vor- und Nachbereitung)
- Durchführung von komplexen Prozessanalysen bestehender Prozesse in Querschnittsthemen
- Optimierung und Weiterentwicklung von komplexen Prozessen in Querschnittsthemen
- Simulation und Definition von komplexen Soll-Prozessen (sowie KPIs) in Querschnittsthemen
- Erstellung komplexer Machbarkeits- und Wirtschaftlichkeitsanalysen
- Ausarbeitung von komplexen Lösungsansätzen, Erstellung von komplexen Organisationskonzepten
- Eigenständige Auftragsabwicklung gemäß IT-PEP</t>
    </r>
  </si>
  <si>
    <r>
      <rPr>
        <sz val="10"/>
        <rFont val="Arial"/>
        <family val="2"/>
      </rPr>
      <t>- Teilprojektleiter, Kleinprojekte
- Eigenverantwortliche Tätigkeiten, Teilaufgaben</t>
    </r>
  </si>
  <si>
    <t>A3   Testanalyse</t>
  </si>
  <si>
    <r>
      <rPr>
        <sz val="10"/>
        <rFont val="Arial"/>
        <family val="2"/>
      </rPr>
      <t>- Fachlich oder technisch geprägter Aufgabenbereich (Testanalyse oder Testautomatisierung sowie Last &amp; Performance Tests)
- Vorbereitende Aktivitäten wie die Analyse von fachlichen Anforderungen (Fachkonzept) und Design (DV-Konzept, technischer Systementwurf) auf testrelevante Themen
- Definieren von Testobjekten und Testfällen anhand der fachlichen und technischen Vorgaben
- Unterstützung des Testmanagements bei der Planung
- Leitung fachlicher oder technischer Testing-Teams, Führung des Abweichungsmanagements in Testprojekten
- Sicherstellen der Testdokumentation, Bereitstellung der Testinfrasturktur, Testdurchführung
- Erstellen von Werkzeugen für automatische Auswertungen der Testlauf-Ergebnisse, Testautomatisierung (für wiederkehrende Testfälle)
- Eigenverantwortliche Durchführung von nicht-funktionalen Tests (Umsetzung von Lasttests, Performancetests, Security-Tests)</t>
    </r>
  </si>
  <si>
    <r>
      <rPr>
        <sz val="10"/>
        <rFont val="Arial"/>
        <family val="2"/>
      </rPr>
      <t>- Verantwortung für das Testkonzept und Testdesign
- Verantwortung für die Automatisierung immer wiederkehrender Testfälle zwecks Ressoucen- und Aufwandsminimierung</t>
    </r>
  </si>
  <si>
    <t>A4   Beratung (Standard)</t>
  </si>
  <si>
    <r>
      <rPr>
        <sz val="10"/>
        <rFont val="Arial"/>
        <family val="2"/>
      </rPr>
      <t>- Eigenständige Detailanalyse fachlicher Anforderungen
- Durchführung von Workshops (inkl. Vor- und Nachbereitung)
- Durchführung von Prozessanalysen bestehender Prozesse in Querschnittsthemen
- Optimierung und Weiterentwicklung von Prozessen in Querschnittsthemen
- Simulation und Definition von Soll-Prozessen (sowie KPIs)
- Erstellung von Machbarkeits- und Wirtschaftlichkeitsanalysen
- Ausarbeitung von Lösungsansätzen, Erstellung von Organisationskonzepten
- Eigenständige Auftragsabwicklung gemäß IT-PEP</t>
    </r>
  </si>
  <si>
    <r>
      <rPr>
        <sz val="10"/>
        <rFont val="Arial"/>
        <family val="2"/>
      </rPr>
      <t>- Eigenverantwortliche Tätigkeiten, Teilaufgaben
- Unterstützende und beratende Tätigkeiten innerhalb von Projekten</t>
    </r>
  </si>
  <si>
    <t>A4   Testing</t>
  </si>
  <si>
    <r>
      <rPr>
        <sz val="10"/>
        <rFont val="Arial"/>
        <family val="2"/>
      </rPr>
      <t>- Fachliches Testing deckt das gesamte Aufgabenspektrum des operativen Testens exklusive der Planung der Tests ab:
- Mitwirkung bei der Erstellung von fachlichen und/ oder technischen Testfällen
- Durchführung fachlicher und/ oder technischer Tests auf Basis der erstellten Testfälle
- Evaluierung der resultierenden Ergebnisse
- Dokumentation der Ergebnisse sowie eventueller Abweichungen vom erwarteten Resultat</t>
    </r>
  </si>
  <si>
    <t>- Verantwortung für die Durchführung und Dokumentation der Testfälle und -ergebnisse</t>
  </si>
  <si>
    <t>A5   Beratung (Einfach)</t>
  </si>
  <si>
    <r>
      <rPr>
        <sz val="10"/>
        <rFont val="Arial"/>
        <family val="2"/>
      </rPr>
      <t>- Unterstützende Tätigkeiten innerhalb von Projekten von der Planung bis zur Durchführung
- Detailanalyse fachlicher Anforderungen in Querschnittsthemen nach Vorgabe
- Daten strukturieren und analysieren
- Rechercheaufgaben
- Unterstützung bei der Erarbeitung von Entscheidungsvorlagen, Präsentationen, Berichten, Auswertungen oder sonstiger Dokumentationen
- Unterstüzung bei der Durchführung von Workshops (inkl. Vor- und Nachbereitung)
- Aufnahme von Anforderungen und Prozessen in Querschnittsthemen
- Unterstützung bei der Ausarbeitung von Lösungsansätzen
- Auftragsabwicklung gemäß IT-PEP nach Vorgabe</t>
    </r>
  </si>
  <si>
    <t>- Tätigkeiten, Teilaufgaben nach Vorgabe</t>
  </si>
  <si>
    <t>A6   Projektassistenz</t>
  </si>
  <si>
    <r>
      <rPr>
        <sz val="10"/>
        <rFont val="Arial"/>
        <family val="2"/>
      </rPr>
      <t>- Termine koordinieren und organisieren
- Pflege und Qualitätssicherung der Datenhaltung
- Informationsverteilung und Berichtswesen
- Projektcontrolling</t>
    </r>
  </si>
  <si>
    <r>
      <rPr>
        <b/>
        <sz val="18"/>
        <color indexed="10"/>
        <rFont val="Arial"/>
        <family val="2"/>
      </rPr>
      <t xml:space="preserve">Kategorie B   </t>
    </r>
    <r>
      <rPr>
        <sz val="18"/>
        <color indexed="10"/>
        <rFont val="Arial"/>
        <family val="2"/>
      </rPr>
      <t xml:space="preserve">IT Anforderungsmanagement und Fachkonzeption                                             </t>
    </r>
  </si>
  <si>
    <t>B1   Prozessanalyse (Komplex)</t>
  </si>
  <si>
    <r>
      <rPr>
        <sz val="10"/>
        <rFont val="Arial"/>
        <family val="2"/>
      </rPr>
      <t>- Eigenständige Analyse, Planung und Beschreibung komplexer Prozesse
- Vollständige Verantwortung für Konzepterarbeitung
- Eigenständige Auftragsabwicklung gemäß IT-PEP</t>
    </r>
  </si>
  <si>
    <t>- Verantwortung für Projekterfolg/ -ergebnisse, Qualität und Mehrwert für den Auftraggeber</t>
  </si>
  <si>
    <t>B2   Prozessanalyse (Standard)</t>
  </si>
  <si>
    <r>
      <rPr>
        <sz val="10"/>
        <rFont val="Arial"/>
        <family val="2"/>
      </rPr>
      <t>- Eigenständige Analyse, Planung und Beschreibung von Prozessen
- Konzepterstellung
- Eigenständige Auftragsabwicklung gemäß IT-PEP</t>
    </r>
  </si>
  <si>
    <t>B3   Beratung (Komplex)</t>
  </si>
  <si>
    <r>
      <rPr>
        <sz val="10"/>
        <rFont val="Arial"/>
        <family val="2"/>
      </rPr>
      <t>- Eigenständige Vorklärung, Auftragsklärung und Konzeption komplexer verbundener Anwendungssysteme
- Eigenständige Detailanalyse komplexer fachlicher Anforderungen
- Ausarbeitung von komplexen Lösungsansätzen und Erstellung von komplexen Organisationskonzepten,
Lastenheften (Anforderungsdefinition), Entwicklungsspezifikation (Grob)
- Eigenständige Auftragsabwicklung gemäß IT-PEP</t>
    </r>
  </si>
  <si>
    <t>- Eigenverantwortliche Tätigkeiten, Teilaufgaben</t>
  </si>
  <si>
    <t>B4   Beratung (Standard)</t>
  </si>
  <si>
    <r>
      <rPr>
        <sz val="10"/>
        <rFont val="Arial"/>
        <family val="2"/>
      </rPr>
      <t>- Eigenständige Vorklärung, Auftragsklärung und Konzeption von Anwendungssystemen
- Eigenständige Detailanalyse fachlicher Anforderungen
- Ausarbeitung von Lösungsansätzen und Erstellung von Organisationskonzepten, Lastenheften (Anforderungsdefinition), Entwicklungsspezifikation (Grob)
- Eigenständige Auftragsabwicklung gemäß IT-PEP</t>
    </r>
  </si>
  <si>
    <t>B5   Beratung (Einfach)</t>
  </si>
  <si>
    <r>
      <rPr>
        <sz val="10"/>
        <rFont val="Arial"/>
        <family val="2"/>
      </rPr>
      <t>- Vorklärung, Auftragsklärung und Konzeption von Anwendungssystemen nach Vorgabe
- Detailanalyse fachlicher Anforderungen nach Vorgabe und unterstützende Tätigkeiten unter Aufsicht sowie Mitarbeit bei der Planung und Durchführung des Projekts
- Unterstützung bei der Erstellung Organisationskonzepten, Lastenheften (Anforderungsdefinition), Entwicklungsspezifikation (Grob)
- Daten strukturieren und analysieren, Rechercheaufgaben
- Auftragsabwicklung gemäß IT-PEP nach Vorgabe</t>
    </r>
  </si>
  <si>
    <r>
      <rPr>
        <b/>
        <sz val="18"/>
        <color indexed="10"/>
        <rFont val="Arial"/>
        <family val="2"/>
      </rPr>
      <t xml:space="preserve">Kategorie C   </t>
    </r>
    <r>
      <rPr>
        <sz val="18"/>
        <color indexed="10"/>
        <rFont val="Arial"/>
        <family val="2"/>
      </rPr>
      <t xml:space="preserve">IT Systementwicklung und -realisierung                                          </t>
    </r>
  </si>
  <si>
    <t>C2   Entwicklungsleitung</t>
  </si>
  <si>
    <r>
      <rPr>
        <sz val="10"/>
        <rFont val="Arial"/>
        <family val="2"/>
      </rPr>
      <t>- Leitung und Führung eines Entwicklerteams / Scrum-Teams
- Sicherstellung der Funktionalität
- Optimierung der Produktivität des Teams
- Überwachung der Einhaltung von Projektvorgaben und Meilensteinen
- Beseitigung von Hindernissen und Schutz des Teams vor Störungen sowie Vertretung der Teaminteressen
- Eigenständige Auftragsabwicklung gemäß IT-PEP</t>
    </r>
  </si>
  <si>
    <r>
      <rPr>
        <sz val="10"/>
        <rFont val="Arial"/>
        <family val="2"/>
      </rPr>
      <t>- Verantwortung für Projekterfolg/ -ergebnisse, Qualität und Mehrwert für den Auftraggeber
- Verantwortlich für die zielgerichtete Umsetzung der Anforderungen innerhalb des Zeitplans
- Scrum Master ist verantwortlich für die Einhaltung von Scrum-Werten</t>
    </r>
  </si>
  <si>
    <t>C3   Entwicklung (Komplex)</t>
  </si>
  <si>
    <r>
      <rPr>
        <sz val="10"/>
        <rFont val="Arial"/>
        <family val="2"/>
      </rPr>
      <t>- Eigenständiges Design, Realisierung, Einführung und Stabilisierung von komplexen verbundenen Anwendungssystemen gemäß IT-PEP
- Eigenständige Bearbeitung von komplexen abgegrenzten Entwicklungsaufgaben in IT-Projekten
- Übernahme von Designverantwortung
- Eigenständige Auftragsabwicklung gemäß IT-PEP</t>
    </r>
  </si>
  <si>
    <t>C4   Entwicklung (Standard)</t>
  </si>
  <si>
    <r>
      <rPr>
        <sz val="10"/>
        <rFont val="Arial"/>
        <family val="2"/>
      </rPr>
      <t>- Eigenständiges Design, Realisierung, Einführung und Stabiliserung von Anwendungssystemen gemäß IT-PEP
- Eigenständige Bearbeitung von abgegrenzten Entwicklungsaufgaben in IT-Projekten
- Programmierung mit Programmiersprachen
- Eigenständige Auftragsabwicklung gemäß IT-PEP</t>
    </r>
  </si>
  <si>
    <t>C5   Entwicklung (Einfach)</t>
  </si>
  <si>
    <r>
      <rPr>
        <sz val="10"/>
        <rFont val="Arial"/>
        <family val="2"/>
      </rPr>
      <t>- Design, Realisierung, Einführung und Stabilisierung von Anwendungssystemen gemäß IT-PEP nach Vorgabe
- Programmierung mit Programmiersprachen
- Unterstützende Tätigkeiten
- Auftragsabwicklung gemäß IT-PEP nach Vorgabe</t>
    </r>
  </si>
  <si>
    <t>C6   Entwicklungsdokumentation</t>
  </si>
  <si>
    <r>
      <rPr>
        <sz val="10"/>
        <rFont val="Arial"/>
        <family val="2"/>
      </rPr>
      <t>- Layouterstellung und Pflege von Dokumenten, Erfassung von Texten mit Texterfassungssystemen nach Vorlage
- Nutzung von Standard-, Kunden- sowie Office Produkt Software</t>
    </r>
  </si>
  <si>
    <r>
      <rPr>
        <b/>
        <sz val="18"/>
        <color indexed="10"/>
        <rFont val="Arial"/>
        <family val="2"/>
      </rPr>
      <t xml:space="preserve">Kategorie D   </t>
    </r>
    <r>
      <rPr>
        <sz val="18"/>
        <color indexed="10"/>
        <rFont val="Arial"/>
        <family val="2"/>
      </rPr>
      <t>IT Anwendungsbetreuung und -betrieb</t>
    </r>
  </si>
  <si>
    <t>D1   Operational Integration</t>
  </si>
  <si>
    <r>
      <rPr>
        <sz val="10"/>
        <rFont val="Arial"/>
        <family val="2"/>
      </rPr>
      <t>- Sicherstellung des Ticketflow Prozesses über den gesamten Lebenszyklus eines Tickets
- Maßnahmen zur Vorbeugung der Entstehung von Incidents
- Maßnahmen zur Reduktion / Abfederung der negativen Auswirkungen von Incidents, die nicht verhindert werden können
- Pflege von Informationen zu Known Errors und Workarounds.</t>
    </r>
  </si>
  <si>
    <t>- Verantwortlich für den Ticketflow Prozess über den gesamten Lebenszyklus eines Tickets</t>
  </si>
  <si>
    <t>D2   Servicemanagement</t>
  </si>
  <si>
    <r>
      <rPr>
        <sz val="10"/>
        <rFont val="Arial"/>
        <family val="2"/>
      </rPr>
      <t>- Planung und Koordination aller Ressourcen
- Absicherung des Betriebs im 2nd bzw. 3rd Level Support
- Leitung bzw. Steuerung eines Supportteams
- Planung, Durchführung und Abschluß des Projekts
- Monitoring, Dokumentation und Berichtswesen des Ticketflows</t>
    </r>
  </si>
  <si>
    <t>D3   3rd Level Suppport</t>
  </si>
  <si>
    <r>
      <rPr>
        <sz val="10"/>
        <rFont val="Arial"/>
        <family val="2"/>
      </rPr>
      <t>- Verwaltung aller Problems über ihren gesamten Lebenszyklus
- Beseitigung von Problems, die vom 2nd Level Support gemeldet wurden
- Schnellstmögliche Wiederherstellung des definierten Betriebszustands eines Service
- Durchführung der gemeldeten Changes
- Durchführung des Release Managements (Service Releases etc.) inkl. Dokumentation</t>
    </r>
  </si>
  <si>
    <t>D4   2nd Level Support</t>
  </si>
  <si>
    <r>
      <rPr>
        <sz val="10"/>
        <rFont val="Arial"/>
        <family val="2"/>
      </rPr>
      <t>- Übernahme der ungelösten Störungsmeldungen vom 1st Level Support
- Effektive Durchführung des Incident-Management-Prozesses und Durchführung des entsprechenden Berichtswesens
- Erste Eskalationsstufe für Incidents, falls diese nicht innerhalb der vereinbarten Service Levels gelöst werden können
- Bei Bedarf anfordern der Unterstützung vom 3rd Level Support
- Schnellstmögliche Wiederherstellung des definierten Betriebszustands eines Service
- Zeitgerechte und zuverlässige Sicherstellung aller operativen Routine-Aufgaben
- Verwaltung aller Problems über ihren gesamten Lebenszyklus
- Erstellung von Backups, Planung von Batch-Jobs, und Installation von Standard-Komponenten
- Ist keine ursächliche Störungsbeseitigung möglich, Übergabe der Störung zur weiteren Bearbeitung an das Problem Management (3rd Level)</t>
    </r>
  </si>
  <si>
    <t>D5   1st Level Support</t>
  </si>
  <si>
    <r>
      <rPr>
        <sz val="10"/>
        <rFont val="Arial"/>
        <family val="2"/>
      </rPr>
      <t>- Registrierung und Einordnung von eingehenden Störungsmeldungen
- Unmittelbarer Lösungsversuch zur schnellstmöglichen Wiederherstellung des definierten Betriebszustands eines Services
- Erstellung von Backups, Planung von Batch-Jobs, und Installation von Standard-Komponenten
- Weiterleitung der Störung (Incident) an spezielle Bearbeitergruppen im 2nd Level Support, falls Lösung nicht gelingt</t>
    </r>
  </si>
  <si>
    <t>Classification of IT services in the new Performance levels</t>
  </si>
  <si>
    <r>
      <rPr>
        <b/>
        <sz val="18"/>
        <color indexed="10"/>
        <rFont val="Arial"/>
        <family val="2"/>
      </rPr>
      <t xml:space="preserve">Category A   </t>
    </r>
    <r>
      <rPr>
        <sz val="18"/>
        <color indexed="10"/>
        <rFont val="Arial"/>
        <family val="2"/>
      </rPr>
      <t>IT Cross section subjects (Phase-overlapping)</t>
    </r>
  </si>
  <si>
    <t>Performance level</t>
  </si>
  <si>
    <t>Tasks</t>
  </si>
  <si>
    <t>Responsibility/Competence</t>
  </si>
  <si>
    <t>A0   Special subjects</t>
  </si>
  <si>
    <r>
      <rPr>
        <sz val="10"/>
        <rFont val="Arial"/>
        <family val="2"/>
      </rPr>
      <t>- Top Management and CIO consulting in the IT environment
- Corporate and technology strategy consulting in the IT environment
- Strategies to improve the client’s competitiveness in the IT environment
- Portfolio Management</t>
    </r>
  </si>
  <si>
    <r>
      <rPr>
        <sz val="10"/>
        <rFont val="Arial"/>
        <family val="2"/>
      </rPr>
      <t>- Overall responsibility for the content and time of
order Fulfillment
- Responsibility for project success / results, quality and added value for the contractor</t>
    </r>
  </si>
  <si>
    <t>A1   Multi-project Management</t>
  </si>
  <si>
    <r>
      <rPr>
        <sz val="10"/>
        <rFont val="Arial"/>
        <family val="2"/>
      </rPr>
      <t>- Safeguarding of the project management and quality assurance of several projects
- Management and control of multiple project teams
- Project leadership including analysis, risk management, and controlling in any projects
- Planning, implementation and closure of projects
- Coordination and presentation of the final project results
- Independent order processing according to IT-PEP</t>
    </r>
  </si>
  <si>
    <r>
      <rPr>
        <sz val="10"/>
        <rFont val="Arial"/>
        <family val="2"/>
      </rPr>
      <t>- Responsibility for contract contents, schedules and cost limits
- Overall project management</t>
    </r>
  </si>
  <si>
    <t>A2   Project Management</t>
  </si>
  <si>
    <r>
      <rPr>
        <sz val="10"/>
        <rFont val="Arial"/>
        <family val="2"/>
      </rPr>
      <t>- Safeguarding of the project management and quality assurance of several projects
- Management and control of a project team
- Project leadership including analysis, risk management and controlling of a project
- Planning, implementation and closure of projects
- Coordination and presentation of the final project results
- Independent order processing according to IT-PEP</t>
    </r>
  </si>
  <si>
    <t>A2   Test Management</t>
  </si>
  <si>
    <r>
      <rPr>
        <sz val="10"/>
        <rFont val="Arial"/>
        <family val="2"/>
      </rPr>
      <t>Superior and strategic tasks:
- Test design
- Test planning
- Coordination of test case creation
- Test control
- Test completion
- Reporting</t>
    </r>
  </si>
  <si>
    <r>
      <rPr>
        <sz val="10"/>
        <rFont val="Arial"/>
        <family val="2"/>
      </rPr>
      <t>Operational tasks in the testing process per test level or test type:
- Test Level Planning
- Test analysis and design
- Test implementation and execution
- Test evaluation and logging
- Completion of the test level</t>
    </r>
  </si>
  <si>
    <t>- Responsibility for the management of the entire or part of the test project</t>
  </si>
  <si>
    <t>A3   Consulting (Complex)</t>
  </si>
  <si>
    <r>
      <rPr>
        <sz val="10"/>
        <rFont val="Arial"/>
        <family val="2"/>
      </rPr>
      <t>- Independent and detailed analysis of complex business requirements
- Execution of workshops (including preparation and follow up)
- Execution of complex process analysis of existing processes in cross-cutting issues
- Optimization and development of complex processes in cross-cutting issues
- Simulation and definition of complex target processes (as well as KPIs) in cross-cutting issues
- Creation of complex feasibility and profitability analysis
- Development of complex solutions, creation of complex organizational concepts
- Independent order processing according to IT PEP</t>
    </r>
  </si>
  <si>
    <r>
      <rPr>
        <sz val="10"/>
        <rFont val="Arial"/>
        <family val="2"/>
      </rPr>
      <t>- Sub-project Management, small-scale projects
- Independent activities, subtasks</t>
    </r>
  </si>
  <si>
    <t>A3   Test Analysis</t>
  </si>
  <si>
    <r>
      <rPr>
        <sz val="10"/>
        <rFont val="Arial"/>
        <family val="2"/>
      </rPr>
      <t>- Specialized or technically focused area of responsibility (test analysis or test automatization as well as load &amp; performance testing)
- Preparatory activities such as the analysis of technical requirements (technical concept) and design (IT concept, technical system design) for test relevant topics
- Definition of test objects and test cases based on the functional and technical specifications
- Support of the test management during the planning stage
- Guidance of professional or technical testing teams, leadership in incident management test projects
- Ensuring correct test documentation, provision of test infrastructure, and test execution
- Creation of tools for automated analyses of test run results, test automatization for recurring test cases
- Independent execution of non-functional tests (Implementation of load, performance, and security tests)</t>
    </r>
  </si>
  <si>
    <r>
      <rPr>
        <sz val="10"/>
        <rFont val="Arial"/>
        <family val="2"/>
      </rPr>
      <t>- Responsibility for test planning and design
- Responsibility for the automatization of recurring test cases for the purpose of resource and cost reductions</t>
    </r>
  </si>
  <si>
    <t>A4    Consulting (Standard)</t>
  </si>
  <si>
    <r>
      <rPr>
        <sz val="10"/>
        <rFont val="Arial"/>
        <family val="2"/>
      </rPr>
      <t>- Independent and detailed analysis of business requirements
- Execution of workshops (including preparation and follow-ups.)
- Execution of process analysis of existing processes in cross-cutting issues
- Optimization and development of processes in cross-cutting issues
- Simulation and definition of target processes (as well as KPIs)
- Preparation of feasibility and profitability analysis
- Development of problem-solving approaches, creation of organizational concepts
- Independent order processing according to IT PEP</t>
    </r>
  </si>
  <si>
    <r>
      <rPr>
        <sz val="10"/>
        <rFont val="Arial"/>
        <family val="2"/>
      </rPr>
      <t>- Independent activities, subtasks
- Supporting and advisory activities within projects</t>
    </r>
  </si>
  <si>
    <r>
      <rPr>
        <sz val="10"/>
        <rFont val="Arial"/>
        <family val="2"/>
      </rPr>
      <t>- Technical testing that covers the entire range of tasks of operational testing, excluding test planning
- Participation in the preparation of professional and / or technical test cases
- Execution of functional and/or technical tests on the basis of prepared test cases
- Evaluation of the results
- Documentation of the results as well as any deviations from the expected result</t>
    </r>
  </si>
  <si>
    <t>- Responsibility for the execution and documentation of test cases and results</t>
  </si>
  <si>
    <t>A5    Consulting (simple)</t>
  </si>
  <si>
    <r>
      <rPr>
        <sz val="10"/>
        <rFont val="Arial"/>
        <family val="2"/>
      </rPr>
      <t xml:space="preserve">- Support activities within projects, ranging from planning to implementation
- Detailed analysis of business requirements in cross-cutting themes
- Data structuring and analysis
- Research activities
- Assistance in the preparation of decision papers, presentations, reports, evaluations or other documentation
- Support for workshop execution (including preparation and follow up)
- Incorporation of requirements and processes in cross-cutting issues
- Support for the development of problem-solving approaches
</t>
    </r>
    <r>
      <rPr>
        <sz val="10"/>
        <color indexed="30"/>
        <rFont val="Arial"/>
        <family val="2"/>
      </rPr>
      <t xml:space="preserve">- </t>
    </r>
    <r>
      <rPr>
        <sz val="10"/>
        <rFont val="Arial"/>
        <family val="2"/>
      </rPr>
      <t>Order processing according to IT PEP</t>
    </r>
  </si>
  <si>
    <r>
      <rPr>
        <sz val="10"/>
        <color indexed="30"/>
        <rFont val="Arial"/>
        <family val="2"/>
      </rPr>
      <t xml:space="preserve">- </t>
    </r>
    <r>
      <rPr>
        <sz val="10"/>
        <rFont val="Arial"/>
        <family val="2"/>
      </rPr>
      <t>Activities, tasks to specification</t>
    </r>
  </si>
  <si>
    <t>A6   Project Documentation</t>
  </si>
  <si>
    <r>
      <rPr>
        <sz val="10"/>
        <rFont val="Arial"/>
        <family val="2"/>
      </rPr>
      <t>- Coordination and organization of appointments
- Maintenance and quality assurance of the data storage
- Distribution of information and reporting
- Project controlling</t>
    </r>
  </si>
  <si>
    <t>- Activities, tasks to specification</t>
  </si>
  <si>
    <r>
      <rPr>
        <b/>
        <sz val="18"/>
        <color indexed="10"/>
        <rFont val="Arial"/>
        <family val="2"/>
      </rPr>
      <t xml:space="preserve">Category B   </t>
    </r>
    <r>
      <rPr>
        <sz val="18"/>
        <color indexed="10"/>
        <rFont val="Arial"/>
        <family val="2"/>
      </rPr>
      <t>IT Requirements Management and Requirements Definition</t>
    </r>
  </si>
  <si>
    <t>B1</t>
  </si>
  <si>
    <t>Process Analysis(Complex)</t>
  </si>
  <si>
    <r>
      <rPr>
        <sz val="10"/>
        <rFont val="Arial"/>
        <family val="2"/>
      </rPr>
      <t>- Independent analysis, planning and description of complex processes
- Full responsibility for concept development
- Independent order processing according to IT-PEP</t>
    </r>
  </si>
  <si>
    <r>
      <rPr>
        <sz val="10"/>
        <rFont val="Arial"/>
        <family val="2"/>
      </rPr>
      <t>- Responsibility for project success / results,
quality and added value for the customer</t>
    </r>
  </si>
  <si>
    <t>B2</t>
  </si>
  <si>
    <t>Process Analysis (Standard)</t>
  </si>
  <si>
    <r>
      <rPr>
        <sz val="10"/>
        <rFont val="Arial"/>
        <family val="2"/>
      </rPr>
      <t>- Independent analysis, planning and description of processes
- Concept development
- Independent order processing according to IT-PEP</t>
    </r>
  </si>
  <si>
    <t>- Responsibility for project success / results, quality and added value for the customer</t>
  </si>
  <si>
    <t>B3</t>
  </si>
  <si>
    <t>Consulting (Complex)</t>
  </si>
  <si>
    <r>
      <rPr>
        <sz val="10"/>
        <rFont val="Arial"/>
        <family val="2"/>
      </rPr>
      <t>- Independent Pre-Clarification, Order Clarification and Design of complex and connected application systems
- Independent and detailed analysis of complex business requirements
- Development of complex problem-solving approaches, organizational concepts, specifications books (requirement definition) and development specifications (rough)
- Independent order processing according to IT-PEP</t>
    </r>
  </si>
  <si>
    <t>- Independent activities, subtasks</t>
  </si>
  <si>
    <t>B4</t>
  </si>
  <si>
    <t>Consulting (Standard)</t>
  </si>
  <si>
    <r>
      <rPr>
        <sz val="10"/>
        <rFont val="Arial"/>
        <family val="2"/>
      </rPr>
      <t>- Independent Pre-Clarification, Order Clarification and design of application systems
- Independent and detailed analysis of technical requirements
- Development of problem-solving approaches, organizational concepts, specification books (requirement definition), and development specifications (rough)
- Independent order processing according to IT-PEP</t>
    </r>
  </si>
  <si>
    <t>B5</t>
  </si>
  <si>
    <t>Consulting (Simple)</t>
  </si>
  <si>
    <r>
      <rPr>
        <sz val="10"/>
        <rFont val="Arial"/>
        <family val="2"/>
      </rPr>
      <t>- Pre-Clarification, Order Clarification and Design of application systems as per specification
- Detailed analysis of specified technical requirements, support for supervised activities, and contribution to the project planning and execution of a project
- Support for the development of organizational concepts, specification books (requirement definition) and development specifications (rough)
- Data structuring and analysis, research activities
- Order processing according to IT-PEP</t>
    </r>
  </si>
  <si>
    <t>- Activities, subtasks as per specification</t>
  </si>
  <si>
    <r>
      <rPr>
        <b/>
        <sz val="18"/>
        <color indexed="10"/>
        <rFont val="Arial"/>
        <family val="2"/>
      </rPr>
      <t xml:space="preserve">Category C   </t>
    </r>
    <r>
      <rPr>
        <sz val="18"/>
        <color indexed="10"/>
        <rFont val="Arial"/>
        <family val="2"/>
      </rPr>
      <t>IT System Development and Implementation</t>
    </r>
  </si>
  <si>
    <t>C2</t>
  </si>
  <si>
    <t>Development Lead</t>
  </si>
  <si>
    <r>
      <rPr>
        <sz val="10"/>
        <rFont val="Arial"/>
        <family val="2"/>
      </rPr>
      <t>- Guidance and leadership of the development teams / Scrum teams
- Ensuring functionality
- Optimization of the team productivity
- Monitoring project compliance with predefined specifications and milestones
- Elimination of obstacles, protection of the team against disruptions, and representation of team interests
- Independent order processing according to IT-PEP</t>
    </r>
  </si>
  <si>
    <r>
      <rPr>
        <sz val="10"/>
        <rFont val="Arial"/>
        <family val="2"/>
      </rPr>
      <t>- Responsibility for project success / results,
quality and added value for the customer
- Responsibility for the goal-oriented and timely implementation of the requirements
- Scrum Master is responsible for the compliance with Scrum values</t>
    </r>
  </si>
  <si>
    <t>C3</t>
  </si>
  <si>
    <t>Development (Complex)</t>
  </si>
  <si>
    <r>
      <rPr>
        <sz val="10"/>
        <rFont val="Arial"/>
        <family val="2"/>
      </rPr>
      <t>-Independent design, realization, implementation and stabilization of complex and connected application systems according to IT PEP
- Independent processing of complex and definite development tasks in IT projects
- Design responsibility
- Independent order processing according to IT-PEP</t>
    </r>
  </si>
  <si>
    <t>C4</t>
  </si>
  <si>
    <t>Development (Standard)</t>
  </si>
  <si>
    <r>
      <rPr>
        <sz val="10"/>
        <rFont val="Arial"/>
        <family val="2"/>
      </rPr>
      <t>- Independent design, realization, implementation and stabilization of application systems according to IT PEP
- Independent processing of definite development tasks in IT projects
- Coding with coding languages
- Independent order processing according to IT-PEP</t>
    </r>
  </si>
  <si>
    <t>C5</t>
  </si>
  <si>
    <t>Development (Simple)</t>
  </si>
  <si>
    <r>
      <rPr>
        <sz val="10"/>
        <rFont val="Arial"/>
        <family val="2"/>
      </rPr>
      <t>- Design, realization, implementation and stabilization of application systems as per specification and in accordance with IT PEP
- Coding with coding languages
- Support activities
- Order processing as per specification and in accordance with IT-PEP</t>
    </r>
  </si>
  <si>
    <t>C6</t>
  </si>
  <si>
    <t>Development Documentation</t>
  </si>
  <si>
    <r>
      <rPr>
        <sz val="10"/>
        <rFont val="Arial"/>
        <family val="2"/>
      </rPr>
      <t>- Layout creation and document maintenance, text collection with text detection systems as per specification
- Usage of standard, customer and product Office Software</t>
    </r>
  </si>
  <si>
    <r>
      <rPr>
        <b/>
        <sz val="18"/>
        <color indexed="10"/>
        <rFont val="Arial"/>
        <family val="2"/>
      </rPr>
      <t xml:space="preserve">Category D   </t>
    </r>
    <r>
      <rPr>
        <sz val="18"/>
        <color indexed="10"/>
        <rFont val="Arial"/>
        <family val="2"/>
      </rPr>
      <t>IT Application support and operations</t>
    </r>
  </si>
  <si>
    <t>D1</t>
  </si>
  <si>
    <t>Operational Integration</t>
  </si>
  <si>
    <r>
      <rPr>
        <sz val="10"/>
        <rFont val="Arial"/>
        <family val="2"/>
      </rPr>
      <t>- Ensuring the ticket flow process throughout the entire life cycle of a ticket
- Actions to prevent the occurrence of incidents
- Actions to reduce / mitigate the negative impact of incidents that cannot be prevented
- Information maintenance regarding known errors and workarounds</t>
    </r>
  </si>
  <si>
    <r>
      <rPr>
        <sz val="10"/>
        <rFont val="Arial"/>
        <family val="2"/>
      </rPr>
      <t>- Responsibility for the ticket flow process
throughout the entire life cycle of a ticket</t>
    </r>
  </si>
  <si>
    <t>D2</t>
  </si>
  <si>
    <t>Service Management</t>
  </si>
  <si>
    <r>
      <rPr>
        <sz val="10"/>
        <rFont val="Arial"/>
        <family val="2"/>
      </rPr>
      <t>- Planning and allocation of all resources
- Hedging operations in the 2nd or 3rd level support
- Management and control of a support team
- Planning, implementation and completion of the project
- Monitoring, documentation and reporting of ticket flows</t>
    </r>
  </si>
  <si>
    <t>D3</t>
  </si>
  <si>
    <t>3rd Level Support</t>
  </si>
  <si>
    <r>
      <rPr>
        <sz val="10"/>
        <rFont val="Arial"/>
        <family val="2"/>
      </rPr>
      <t>- Handling all problems throughout their entire life cycle
- Solving problems that have been reported from the 2nd Level Support
- Fastest possible restoration of a defined operating state of a service
- Implementation of the reported changes
- Implementation of the release management (service releases, etc.) including documentation.</t>
    </r>
  </si>
  <si>
    <t>D4</t>
  </si>
  <si>
    <t>2nd Level Support</t>
  </si>
  <si>
    <r>
      <rPr>
        <sz val="10"/>
        <rFont val="Arial"/>
        <family val="2"/>
      </rPr>
      <t>- Adoption of unresolved fault messages from the 1</t>
    </r>
    <r>
      <rPr>
        <vertAlign val="superscript"/>
        <sz val="10"/>
        <rFont val="Arial"/>
        <family val="2"/>
      </rPr>
      <t xml:space="preserve">st  </t>
    </r>
    <r>
      <rPr>
        <sz val="10"/>
        <rFont val="Arial"/>
        <family val="2"/>
      </rPr>
      <t>level Support
- Effective execution of the incident management process and processing of the relevant reporting
- First level of escalation for incidents that cannot be solved within the agreed service levels
- If necessary, requesting support from the 3</t>
    </r>
    <r>
      <rPr>
        <vertAlign val="superscript"/>
        <sz val="10"/>
        <rFont val="Arial"/>
        <family val="2"/>
      </rPr>
      <t xml:space="preserve">rd  </t>
    </r>
    <r>
      <rPr>
        <sz val="10"/>
        <rFont val="Arial"/>
        <family val="2"/>
      </rPr>
      <t>level support
- Fastest possible restoration of a defined operating state of a service
- Timely and reliably ensuring all operational routine tasks
- Management of all problems throughout their entire life cycle
- Creation of backups, scheduling of batch jobs, and installation of standard components
- If causal troubleshooting is not possible, transfer of interference to the problem management (3</t>
    </r>
    <r>
      <rPr>
        <vertAlign val="superscript"/>
        <sz val="10"/>
        <rFont val="Arial"/>
        <family val="2"/>
      </rPr>
      <t xml:space="preserve">rd  </t>
    </r>
    <r>
      <rPr>
        <sz val="10"/>
        <rFont val="Arial"/>
        <family val="2"/>
      </rPr>
      <t>level) for further processing</t>
    </r>
  </si>
  <si>
    <t>D5</t>
  </si>
  <si>
    <t>1st Level Support</t>
  </si>
  <si>
    <r>
      <rPr>
        <sz val="10"/>
        <rFont val="Arial"/>
        <family val="2"/>
      </rPr>
      <t>- Registration and classification of incoming failure reports
- Immediate solution attempt to restore the defined operating status of a service as fast as possible
- Creation of backups, scheduling of batch jobs, and installation of standard components
- If solution does not succeed, forwarding of malfunction (incident) to special processing groups in the 2</t>
    </r>
    <r>
      <rPr>
        <vertAlign val="superscript"/>
        <sz val="10"/>
        <rFont val="Arial"/>
        <family val="2"/>
      </rPr>
      <t xml:space="preserve">nd  </t>
    </r>
    <r>
      <rPr>
        <sz val="10"/>
        <rFont val="Arial"/>
        <family val="2"/>
      </rPr>
      <t>level of support</t>
    </r>
  </si>
  <si>
    <t>Currencies</t>
  </si>
  <si>
    <t>EURO</t>
  </si>
  <si>
    <t>€</t>
  </si>
  <si>
    <t>DOLLAR</t>
  </si>
  <si>
    <t>$</t>
  </si>
  <si>
    <t>Renminbi (YEN)</t>
  </si>
  <si>
    <t>RMB</t>
  </si>
  <si>
    <t>¥</t>
  </si>
  <si>
    <t>Skill-Level</t>
  </si>
  <si>
    <t>DE</t>
  </si>
  <si>
    <t>EN</t>
  </si>
  <si>
    <t>A0 Sondertehmen</t>
  </si>
  <si>
    <t>A0 Special Topics</t>
  </si>
  <si>
    <t>A1 Multiprojektmanagement</t>
  </si>
  <si>
    <t>A1 Multi project management</t>
  </si>
  <si>
    <t>A2 Projektmanagement</t>
  </si>
  <si>
    <t>A2 Project Management</t>
  </si>
  <si>
    <t>A2 Testmanagement</t>
  </si>
  <si>
    <t>A3 Beratung komplex</t>
  </si>
  <si>
    <t>A3 Consulting complex</t>
  </si>
  <si>
    <t>A3 Testanalyse</t>
  </si>
  <si>
    <t>A3 Testanaylsis</t>
  </si>
  <si>
    <t>A4 Beratung (Standard)</t>
  </si>
  <si>
    <t>A4 Consulting (standard)</t>
  </si>
  <si>
    <t>A4 Testing</t>
  </si>
  <si>
    <t>A5 Beratung (Einfach)</t>
  </si>
  <si>
    <t>A5 Consulting (simple)</t>
  </si>
  <si>
    <t>A6 Projektassistenz</t>
  </si>
  <si>
    <t>A6 Projekt Assistance</t>
  </si>
  <si>
    <t>B1 Prozessanalyse (Komplex)</t>
  </si>
  <si>
    <t>B1 Process analysis (complex)</t>
  </si>
  <si>
    <t>B2 Prozessanalyse (Standard)</t>
  </si>
  <si>
    <t>B2 Process analysis (standard)</t>
  </si>
  <si>
    <t>B3 Beratung (Komplex)</t>
  </si>
  <si>
    <t>B3 Consulting (complex)</t>
  </si>
  <si>
    <t xml:space="preserve">B4 Beratung (Standard) </t>
  </si>
  <si>
    <t>B4 Consulting (standard)</t>
  </si>
  <si>
    <t>B5 Beratung (Einfach)</t>
  </si>
  <si>
    <t>B5 Consulting (simple)</t>
  </si>
  <si>
    <t>C2 Entwicklungsleitung</t>
  </si>
  <si>
    <t>C2 Development Leadership</t>
  </si>
  <si>
    <t>C3 Entwicklung (Komplex)</t>
  </si>
  <si>
    <t>C3 Development (complex)</t>
  </si>
  <si>
    <t>C4 Entwicklung (Standard)</t>
  </si>
  <si>
    <t>C4 Development (standard)</t>
  </si>
  <si>
    <t>C5 Entwicklung (Einfach)</t>
  </si>
  <si>
    <t>C5 Development (simple)</t>
  </si>
  <si>
    <t>C6 Entwicklungsdokumentation</t>
  </si>
  <si>
    <t>C6 Development documentation</t>
  </si>
  <si>
    <t>D1 Operational Integration</t>
  </si>
  <si>
    <t>D2 Servicemanagement</t>
  </si>
  <si>
    <t>D2 Service Management</t>
  </si>
  <si>
    <t>D3 3rd Level Support</t>
  </si>
  <si>
    <t>D4 2nd Level Support</t>
  </si>
  <si>
    <t>D5 1st Level Support</t>
  </si>
  <si>
    <t xml:space="preserve">                                                                                                   Kostensplit Version 6.5</t>
  </si>
  <si>
    <t xml:space="preserve">                                               cost split version 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</si>
</sst>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#,##0.0000"/>
    <numFmt numFmtId="167" formatCode="0.0"/>
    <numFmt numFmtId="168" formatCode="#,##0.00\ &quot;€&quot;"/>
    <numFmt numFmtId="169" formatCode="#,##0.0"/>
    <numFmt numFmtId="170" formatCode="#,##0.0\ &quot;FTE&quot;"/>
    <numFmt numFmtId="171" formatCode="#,##0\ &quot;h&quot;"/>
  </numFmts>
  <fonts count="7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47"/>
      <name val="Calibri"/>
      <family val="2"/>
    </font>
    <font>
      <sz val="10"/>
      <name val="Arial"/>
      <family val="2"/>
    </font>
    <font>
      <sz val="11"/>
      <color indexed="53"/>
      <name val="Calibri"/>
      <family val="2"/>
    </font>
    <font>
      <b/>
      <sz val="11"/>
      <color indexed="23"/>
      <name val="Calibri"/>
      <family val="2"/>
    </font>
    <font>
      <i/>
      <sz val="11"/>
      <color indexed="8"/>
      <name val="Calibri"/>
      <family val="2"/>
    </font>
    <font>
      <sz val="11"/>
      <color indexed="43"/>
      <name val="Calibri"/>
      <family val="2"/>
    </font>
    <font>
      <u/>
      <sz val="9"/>
      <color indexed="12"/>
      <name val="Arial"/>
      <family val="2"/>
    </font>
    <font>
      <sz val="11"/>
      <color indexed="29"/>
      <name val="Calibri"/>
      <family val="2"/>
    </font>
    <font>
      <sz val="11"/>
      <color indexed="12"/>
      <name val="Calibri"/>
      <family val="2"/>
    </font>
    <font>
      <sz val="12"/>
      <name val="Arial"/>
      <family val="2"/>
    </font>
    <font>
      <b/>
      <sz val="18"/>
      <color indexed="25"/>
      <name val="Cambria"/>
      <family val="2"/>
    </font>
    <font>
      <b/>
      <sz val="15"/>
      <color indexed="25"/>
      <name val="Calibri"/>
      <family val="2"/>
    </font>
    <font>
      <b/>
      <sz val="13"/>
      <color indexed="25"/>
      <name val="Calibri"/>
      <family val="2"/>
    </font>
    <font>
      <b/>
      <sz val="11"/>
      <color indexed="25"/>
      <name val="Calibri"/>
      <family val="2"/>
    </font>
    <font>
      <sz val="11"/>
      <color indexed="47"/>
      <name val="Calibri"/>
      <family val="2"/>
    </font>
    <font>
      <sz val="11"/>
      <color indexed="45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4"/>
      <color indexed="10"/>
      <name val="Arial"/>
      <family val="2"/>
    </font>
    <font>
      <b/>
      <sz val="18"/>
      <color indexed="10"/>
      <name val="Arial"/>
      <family val="2"/>
    </font>
    <font>
      <b/>
      <sz val="10"/>
      <color indexed="60"/>
      <name val="Arial"/>
      <family val="2"/>
    </font>
    <font>
      <sz val="18"/>
      <color indexed="10"/>
      <name val="Arial"/>
      <family val="2"/>
    </font>
    <font>
      <sz val="14"/>
      <color indexed="63"/>
      <name val="Arial"/>
      <family val="2"/>
    </font>
    <font>
      <b/>
      <sz val="11"/>
      <name val="Arial"/>
      <family val="2"/>
    </font>
    <font>
      <sz val="10"/>
      <color indexed="30"/>
      <name val="Arial"/>
      <family val="2"/>
    </font>
    <font>
      <vertAlign val="superscript"/>
      <sz val="10"/>
      <name val="Arial"/>
      <family val="2"/>
    </font>
    <font>
      <sz val="10"/>
      <name val="Audi Type"/>
      <family val="2"/>
    </font>
    <font>
      <sz val="10"/>
      <name val="Arial"/>
      <family val="2"/>
    </font>
    <font>
      <sz val="12"/>
      <name val="Audi Type"/>
      <family val="2"/>
    </font>
    <font>
      <b/>
      <sz val="10"/>
      <name val="Audi Type"/>
      <family val="2"/>
    </font>
    <font>
      <b/>
      <sz val="14"/>
      <name val="Audi Type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Porsche Next TT"/>
      <family val="2"/>
    </font>
    <font>
      <b/>
      <sz val="12"/>
      <color theme="0"/>
      <name val="Arial"/>
      <family val="2"/>
    </font>
    <font>
      <sz val="12"/>
      <color rgb="FFA21E4D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72"/>
      <color rgb="FFFF000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color rgb="FFA21E4D"/>
      <name val="Audi Type"/>
      <family val="2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b/>
      <sz val="16"/>
      <color rgb="FFFFFFFF"/>
      <name val="Arial"/>
      <family val="2"/>
    </font>
    <font>
      <b/>
      <sz val="16"/>
      <color rgb="FFFFFFFF"/>
      <name val="Audi Type"/>
      <family val="2"/>
    </font>
    <font>
      <b/>
      <sz val="20"/>
      <color rgb="FFFFFFFF"/>
      <name val="Arial"/>
      <family val="2"/>
    </font>
    <font>
      <b/>
      <sz val="18"/>
      <color theme="0"/>
      <name val="Arial"/>
      <family val="2"/>
    </font>
    <font>
      <sz val="12"/>
      <color rgb="FFFF0000"/>
      <name val="Audi Type"/>
      <family val="2"/>
    </font>
    <font>
      <b/>
      <sz val="12"/>
      <name val="Audi Type"/>
      <family val="2"/>
    </font>
    <font>
      <b/>
      <sz val="20"/>
      <name val="Arial"/>
      <family val="2"/>
    </font>
    <font>
      <b/>
      <sz val="14"/>
      <color theme="0"/>
      <name val="Audi Type"/>
      <family val="2"/>
    </font>
    <font>
      <sz val="10"/>
      <color theme="0"/>
      <name val="Audi Type"/>
      <family val="2"/>
    </font>
    <font>
      <sz val="12"/>
      <color theme="0"/>
      <name val="Audi Type"/>
      <family val="2"/>
    </font>
    <font>
      <b/>
      <i/>
      <sz val="14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4"/>
      </patternFill>
    </fill>
    <fill>
      <patternFill patternType="solid">
        <fgColor indexed="33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7"/>
      </patternFill>
    </fill>
    <fill>
      <patternFill patternType="solid">
        <fgColor indexed="16"/>
      </patternFill>
    </fill>
    <fill>
      <patternFill patternType="solid">
        <fgColor indexed="53"/>
      </patternFill>
    </fill>
    <fill>
      <patternFill patternType="solid">
        <fgColor indexed="19"/>
      </patternFill>
    </fill>
    <fill>
      <patternFill patternType="solid">
        <fgColor indexed="48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DFE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666"/>
        <bgColor rgb="FF000000"/>
      </patternFill>
    </fill>
    <fill>
      <patternFill patternType="solid">
        <fgColor rgb="FF67879D"/>
        <bgColor rgb="FF000000"/>
      </patternFill>
    </fill>
    <fill>
      <patternFill patternType="solid">
        <fgColor rgb="FFC6DFE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6384"/>
        <bgColor indexed="64"/>
      </patternFill>
    </fill>
    <fill>
      <patternFill patternType="solid">
        <fgColor rgb="FF006384"/>
        <bgColor rgb="FF000000"/>
      </patternFill>
    </fill>
  </fills>
  <borders count="50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7"/>
      </top>
      <bottom style="double">
        <color indexed="17"/>
      </bottom>
      <diagonal/>
    </border>
    <border>
      <left style="thin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/>
      <right/>
      <top/>
      <bottom style="thick">
        <color indexed="17"/>
      </bottom>
      <diagonal/>
    </border>
    <border>
      <left/>
      <right/>
      <top/>
      <bottom style="thick">
        <color indexed="34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double">
        <color indexed="47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dotted">
        <color indexed="9"/>
      </left>
      <right style="dotted">
        <color indexed="9"/>
      </right>
      <top style="dotted">
        <color indexed="9"/>
      </top>
      <bottom/>
      <diagonal/>
    </border>
    <border>
      <left style="dotted">
        <color indexed="9"/>
      </left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dotted">
        <color indexed="9"/>
      </left>
      <right style="dotted">
        <color indexed="9"/>
      </right>
      <top style="thin">
        <color indexed="9"/>
      </top>
      <bottom style="dotted">
        <color indexed="9"/>
      </bottom>
      <diagonal/>
    </border>
    <border>
      <left style="dotted">
        <color indexed="9"/>
      </left>
      <right/>
      <top style="thin">
        <color indexed="9"/>
      </top>
      <bottom style="dotted">
        <color indexed="9"/>
      </bottom>
      <diagonal/>
    </border>
    <border>
      <left style="dotted">
        <color indexed="9"/>
      </left>
      <right style="dotted">
        <color indexed="9"/>
      </right>
      <top/>
      <bottom style="dotted">
        <color indexed="9"/>
      </bottom>
      <diagonal/>
    </border>
    <border>
      <left style="dotted">
        <color indexed="9"/>
      </left>
      <right/>
      <top/>
      <bottom style="dotted">
        <color indexed="9"/>
      </bottom>
      <diagonal/>
    </border>
    <border>
      <left style="dotted">
        <color indexed="9"/>
      </left>
      <right/>
      <top style="dotted">
        <color indexed="9"/>
      </top>
      <bottom style="dotted">
        <color indexed="9"/>
      </bottom>
      <diagonal/>
    </border>
    <border>
      <left style="dotted">
        <color indexed="9"/>
      </left>
      <right/>
      <top style="dotted">
        <color indexed="9"/>
      </top>
      <bottom/>
      <diagonal/>
    </border>
    <border>
      <left/>
      <right style="dotted">
        <color indexed="9"/>
      </right>
      <top style="dotted">
        <color indexed="9"/>
      </top>
      <bottom style="dotted">
        <color indexed="9"/>
      </bottom>
      <diagonal/>
    </border>
    <border>
      <left/>
      <right style="thin">
        <color indexed="9"/>
      </right>
      <top style="dotted">
        <color indexed="9"/>
      </top>
      <bottom style="dotted">
        <color indexed="9"/>
      </bottom>
      <diagonal/>
    </border>
    <border>
      <left style="dotted">
        <color indexed="9"/>
      </left>
      <right style="thin">
        <color indexed="9"/>
      </right>
      <top style="dotted">
        <color indexed="9"/>
      </top>
      <bottom style="dotted">
        <color indexed="9"/>
      </bottom>
      <diagonal/>
    </border>
    <border>
      <left/>
      <right style="thin">
        <color indexed="9"/>
      </right>
      <top/>
      <bottom style="dotted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otted">
        <color indexed="9"/>
      </top>
      <bottom style="dotted">
        <color indexed="9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9"/>
      </left>
      <right/>
      <top style="thin">
        <color indexed="9"/>
      </top>
      <bottom/>
      <diagonal/>
    </border>
    <border>
      <left style="thin">
        <color indexed="9"/>
      </left>
      <right style="dotted">
        <color indexed="9"/>
      </right>
      <top style="thin">
        <color indexed="9"/>
      </top>
      <bottom style="dotted">
        <color indexed="9"/>
      </bottom>
      <diagonal/>
    </border>
    <border>
      <left style="thin">
        <color indexed="9"/>
      </left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thin">
        <color indexed="9"/>
      </left>
      <right style="dotted">
        <color indexed="9"/>
      </right>
      <top/>
      <bottom style="dotted">
        <color indexed="9"/>
      </bottom>
      <diagonal/>
    </border>
    <border>
      <left style="dotted">
        <color indexed="9"/>
      </left>
      <right style="thin">
        <color indexed="9"/>
      </right>
      <top style="thin">
        <color indexed="9"/>
      </top>
      <bottom style="dotted">
        <color indexed="9"/>
      </bottom>
      <diagonal/>
    </border>
    <border>
      <left style="thin">
        <color indexed="9"/>
      </left>
      <right/>
      <top style="thin">
        <color indexed="9"/>
      </top>
      <bottom style="dotted">
        <color indexed="9"/>
      </bottom>
      <diagonal/>
    </border>
    <border>
      <left/>
      <right/>
      <top style="dotted">
        <color indexed="9"/>
      </top>
      <bottom/>
      <diagonal/>
    </border>
    <border>
      <left/>
      <right style="dotted">
        <color indexed="9"/>
      </right>
      <top style="dotted">
        <color indexed="9"/>
      </top>
      <bottom/>
      <diagonal/>
    </border>
    <border>
      <left style="thin">
        <color indexed="9"/>
      </left>
      <right style="dotted">
        <color indexed="9"/>
      </right>
      <top style="dotted">
        <color indexed="9"/>
      </top>
      <bottom/>
      <diagonal/>
    </border>
    <border>
      <left style="dashed">
        <color indexed="9"/>
      </left>
      <right style="dashed">
        <color indexed="9"/>
      </right>
      <top style="thin">
        <color indexed="9"/>
      </top>
      <bottom style="dotted">
        <color indexed="9"/>
      </bottom>
      <diagonal/>
    </border>
    <border>
      <left style="dashed">
        <color indexed="9"/>
      </left>
      <right style="dashed">
        <color indexed="9"/>
      </right>
      <top style="dotted">
        <color indexed="9"/>
      </top>
      <bottom style="dotted">
        <color indexed="9"/>
      </bottom>
      <diagonal/>
    </border>
    <border>
      <left style="dashed">
        <color indexed="9"/>
      </left>
      <right style="dashed">
        <color indexed="9"/>
      </right>
      <top style="dotted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dotted">
        <color indexed="9"/>
      </bottom>
      <diagonal/>
    </border>
    <border>
      <left style="dashed">
        <color indexed="9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9"/>
      </bottom>
      <diagonal/>
    </border>
    <border>
      <left/>
      <right style="dotted">
        <color indexed="9"/>
      </right>
      <top/>
      <bottom style="dotted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9"/>
      </right>
      <top style="thin">
        <color indexed="9"/>
      </top>
      <bottom style="dotted">
        <color indexed="9"/>
      </bottom>
      <diagonal/>
    </border>
    <border>
      <left/>
      <right/>
      <top style="medium">
        <color indexed="10"/>
      </top>
      <bottom/>
      <diagonal/>
    </border>
    <border>
      <left/>
      <right/>
      <top style="thin">
        <color rgb="FFA8ADB3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dotted">
        <color indexed="9"/>
      </left>
      <right style="thin">
        <color indexed="9"/>
      </right>
      <top style="dotted">
        <color indexed="9"/>
      </top>
      <bottom style="thin">
        <color rgb="FFA8ADB3"/>
      </bottom>
      <diagonal/>
    </border>
    <border>
      <left style="thin">
        <color indexed="9"/>
      </left>
      <right style="dotted">
        <color indexed="9"/>
      </right>
      <top style="dotted">
        <color indexed="9"/>
      </top>
      <bottom style="thin">
        <color rgb="FFA8ADB3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rgb="FF35667B"/>
      </left>
      <right style="thin">
        <color rgb="FF35667B"/>
      </right>
      <top style="thin">
        <color rgb="FFE7E6E6"/>
      </top>
      <bottom style="thin">
        <color rgb="FF35667B"/>
      </bottom>
      <diagonal/>
    </border>
    <border>
      <left style="thin">
        <color rgb="FF35667B"/>
      </left>
      <right style="thin">
        <color rgb="FF35667B"/>
      </right>
      <top style="thin">
        <color rgb="FF35667B"/>
      </top>
      <bottom style="thin">
        <color rgb="FF35667B"/>
      </bottom>
      <diagonal/>
    </border>
    <border>
      <left style="thin">
        <color rgb="FF35667B"/>
      </left>
      <right/>
      <top style="thin">
        <color rgb="FF35667B"/>
      </top>
      <bottom style="thin">
        <color rgb="FF35667B"/>
      </bottom>
      <diagonal/>
    </border>
    <border>
      <left/>
      <right style="thin">
        <color rgb="FF35667B"/>
      </right>
      <top style="thin">
        <color rgb="FF35667B"/>
      </top>
      <bottom style="thin">
        <color rgb="FF35667B"/>
      </bottom>
      <diagonal/>
    </border>
    <border>
      <left style="thin">
        <color rgb="FF356666"/>
      </left>
      <right style="thin">
        <color rgb="FF35667B"/>
      </right>
      <top style="thin">
        <color rgb="FFE7E6E6"/>
      </top>
      <bottom style="thin">
        <color rgb="FF356666"/>
      </bottom>
      <diagonal/>
    </border>
    <border>
      <left style="thin">
        <color rgb="FF35667B"/>
      </left>
      <right/>
      <top style="thin">
        <color rgb="FFE7E6E6"/>
      </top>
      <bottom style="thin">
        <color rgb="FF35667B"/>
      </bottom>
      <diagonal/>
    </border>
    <border>
      <left style="thin">
        <color rgb="FF356666"/>
      </left>
      <right style="thin">
        <color rgb="FF35667B"/>
      </right>
      <top style="thin">
        <color rgb="FF356666"/>
      </top>
      <bottom style="thin">
        <color rgb="FF35667B"/>
      </bottom>
      <diagonal/>
    </border>
    <border>
      <left style="thin">
        <color rgb="FF356666"/>
      </left>
      <right style="thin">
        <color rgb="FF35667B"/>
      </right>
      <top style="thin">
        <color rgb="FF35667B"/>
      </top>
      <bottom style="thin">
        <color rgb="FF35667B"/>
      </bottom>
      <diagonal/>
    </border>
    <border>
      <left style="thin">
        <color rgb="FF35667B"/>
      </left>
      <right style="thin">
        <color rgb="FF35667B"/>
      </right>
      <top style="thin">
        <color rgb="FF35667B"/>
      </top>
      <bottom style="thin">
        <color rgb="FF356666"/>
      </bottom>
      <diagonal/>
    </border>
    <border>
      <left style="thin">
        <color rgb="FF35667C"/>
      </left>
      <right style="thin">
        <color rgb="FF35667C"/>
      </right>
      <top style="thin">
        <color rgb="FF35667C"/>
      </top>
      <bottom style="thin">
        <color rgb="FF35667C"/>
      </bottom>
      <diagonal/>
    </border>
    <border>
      <left style="thin">
        <color rgb="FF356666"/>
      </left>
      <right style="thin">
        <color rgb="FF35667C"/>
      </right>
      <top style="thin">
        <color rgb="FF356666"/>
      </top>
      <bottom style="thin">
        <color rgb="FF356666"/>
      </bottom>
      <diagonal/>
    </border>
    <border>
      <left style="thin">
        <color rgb="FF356666"/>
      </left>
      <right style="thin">
        <color rgb="FF35667C"/>
      </right>
      <top style="thin">
        <color rgb="FF356666"/>
      </top>
      <bottom style="thin">
        <color rgb="FF35667C"/>
      </bottom>
      <diagonal/>
    </border>
    <border>
      <left style="thin">
        <color rgb="FF356666"/>
      </left>
      <right style="thin">
        <color rgb="FF35667C"/>
      </right>
      <top style="thin">
        <color rgb="FF35667C"/>
      </top>
      <bottom style="thin">
        <color rgb="FF35667C"/>
      </bottom>
      <diagonal/>
    </border>
    <border>
      <left style="thin">
        <color rgb="FF356666"/>
      </left>
      <right style="thin">
        <color rgb="FF35667C"/>
      </right>
      <top style="thin">
        <color rgb="FF35667C"/>
      </top>
      <bottom style="thin">
        <color rgb="FF356666"/>
      </bottom>
      <diagonal/>
    </border>
    <border>
      <left style="thin">
        <color rgb="FF35667C"/>
      </left>
      <right/>
      <top style="thin">
        <color rgb="FF35667C"/>
      </top>
      <bottom style="thin">
        <color rgb="FF35667C"/>
      </bottom>
      <diagonal/>
    </border>
    <border>
      <left/>
      <right style="thin">
        <color rgb="FF35667C"/>
      </right>
      <top style="thin">
        <color rgb="FF35667C"/>
      </top>
      <bottom style="thin">
        <color rgb="FF35667C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/>
      <right style="thin">
        <color rgb="FFA8ADB3"/>
      </right>
      <top/>
      <bottom style="thin">
        <color rgb="FFA8ADB3"/>
      </bottom>
      <diagonal/>
    </border>
    <border>
      <left style="thin">
        <color rgb="FFA8ADB3"/>
      </left>
      <right style="thin">
        <color rgb="FFA8ADB3"/>
      </right>
      <top/>
      <bottom style="thin">
        <color rgb="FFA8ADB3"/>
      </bottom>
      <diagonal/>
    </border>
    <border>
      <left style="thin">
        <color rgb="FFA8ADB3"/>
      </left>
      <right/>
      <top style="thin">
        <color rgb="FFA8ADB3"/>
      </top>
      <bottom style="thin">
        <color rgb="FFA8ADB3"/>
      </bottom>
      <diagonal/>
    </border>
    <border>
      <left style="dotted">
        <color rgb="FFA8ADB3"/>
      </left>
      <right style="thin">
        <color rgb="FFA8ADB3"/>
      </right>
      <top style="dotted">
        <color rgb="FFA8ADB3"/>
      </top>
      <bottom style="dotted">
        <color rgb="FFA8ADB3"/>
      </bottom>
      <diagonal/>
    </border>
    <border>
      <left style="thin">
        <color rgb="FFA8ADB3"/>
      </left>
      <right style="dotted">
        <color rgb="FFA8ADB3"/>
      </right>
      <top style="dotted">
        <color rgb="FFA8ADB3"/>
      </top>
      <bottom style="dotted">
        <color rgb="FFA8ADB3"/>
      </bottom>
      <diagonal/>
    </border>
    <border>
      <left style="dotted">
        <color rgb="FFA8ADB3"/>
      </left>
      <right style="thin">
        <color rgb="FFA8ADB3"/>
      </right>
      <top/>
      <bottom style="dotted">
        <color rgb="FFA8ADB3"/>
      </bottom>
      <diagonal/>
    </border>
    <border>
      <left style="dotted">
        <color rgb="FFA8ADB3"/>
      </left>
      <right style="dotted">
        <color rgb="FFA8ADB3"/>
      </right>
      <top/>
      <bottom style="dotted">
        <color rgb="FFA8ADB3"/>
      </bottom>
      <diagonal/>
    </border>
    <border>
      <left style="dotted">
        <color rgb="FFA8ADB3"/>
      </left>
      <right/>
      <top style="dotted">
        <color rgb="FFA8ADB3"/>
      </top>
      <bottom style="dotted">
        <color rgb="FFA8ADB3"/>
      </bottom>
      <diagonal/>
    </border>
    <border>
      <left/>
      <right style="dotted">
        <color rgb="FFA8ADB3"/>
      </right>
      <top/>
      <bottom style="dotted">
        <color rgb="FFA8ADB3"/>
      </bottom>
      <diagonal/>
    </border>
    <border>
      <left/>
      <right/>
      <top/>
      <bottom style="dotted">
        <color rgb="FFA8ADB3"/>
      </bottom>
      <diagonal/>
    </border>
    <border>
      <left style="dotted">
        <color rgb="FFA8ADB3"/>
      </left>
      <right/>
      <top/>
      <bottom style="dotted">
        <color rgb="FFA8ADB3"/>
      </bottom>
      <diagonal/>
    </border>
    <border>
      <left/>
      <right style="thin">
        <color rgb="FFA8ADB3"/>
      </right>
      <top style="thin">
        <color rgb="FFA8ADB3"/>
      </top>
      <bottom style="thin">
        <color rgb="FFA8ADB3"/>
      </bottom>
      <diagonal/>
    </border>
    <border>
      <left/>
      <right style="dotted">
        <color rgb="FFA8ADB3"/>
      </right>
      <top style="dotted">
        <color rgb="FFA8ADB3"/>
      </top>
      <bottom style="dotted">
        <color rgb="FFA8ADB3"/>
      </bottom>
      <diagonal/>
    </border>
    <border>
      <left/>
      <right/>
      <top style="dotted">
        <color rgb="FFA8ADB3"/>
      </top>
      <bottom style="dotted">
        <color rgb="FFA8ADB3"/>
      </bottom>
      <diagonal/>
    </border>
    <border>
      <left style="dotted">
        <color rgb="FFA8ADB3"/>
      </left>
      <right style="thin">
        <color rgb="FFA8ADB3"/>
      </right>
      <top style="dotted">
        <color indexed="64"/>
      </top>
      <bottom style="dotted">
        <color rgb="FFA8ADB3"/>
      </bottom>
      <diagonal/>
    </border>
    <border>
      <left/>
      <right/>
      <top/>
      <bottom style="thin">
        <color rgb="FFA8ADB3"/>
      </bottom>
      <diagonal/>
    </border>
    <border>
      <left style="thin">
        <color rgb="FFA8ADB3"/>
      </left>
      <right/>
      <top/>
      <bottom style="thin">
        <color rgb="FFA8ADB3"/>
      </bottom>
      <diagonal/>
    </border>
    <border>
      <left style="thin">
        <color rgb="FFA8ADB3"/>
      </left>
      <right style="thin">
        <color rgb="FFA8ADB3"/>
      </right>
      <top style="thin">
        <color rgb="FFA8ADB3"/>
      </top>
      <bottom/>
      <diagonal/>
    </border>
    <border>
      <left style="thin">
        <color rgb="FFA8ADB3"/>
      </left>
      <right/>
      <top style="thin">
        <color rgb="FFA8ADB3"/>
      </top>
      <bottom/>
      <diagonal/>
    </border>
    <border>
      <left/>
      <right style="thin">
        <color rgb="FFA8ADB3"/>
      </right>
      <top/>
      <bottom style="dotted">
        <color rgb="FFA8ADB3"/>
      </bottom>
      <diagonal/>
    </border>
    <border>
      <left/>
      <right/>
      <top style="dotted">
        <color rgb="FFA8ADB3"/>
      </top>
      <bottom style="thin">
        <color rgb="FFA8ADB3"/>
      </bottom>
      <diagonal/>
    </border>
    <border>
      <left style="dashed">
        <color rgb="FFA8ADB3"/>
      </left>
      <right/>
      <top style="dotted">
        <color rgb="FFA8ADB3"/>
      </top>
      <bottom/>
      <diagonal/>
    </border>
    <border>
      <left style="dashed">
        <color rgb="FFA8ADB3"/>
      </left>
      <right style="dashed">
        <color rgb="FFA8ADB3"/>
      </right>
      <top style="dotted">
        <color rgb="FFA8ADB3"/>
      </top>
      <bottom/>
      <diagonal/>
    </border>
    <border>
      <left/>
      <right/>
      <top style="dotted">
        <color rgb="FFA8ADB3"/>
      </top>
      <bottom/>
      <diagonal/>
    </border>
    <border>
      <left style="dotted">
        <color rgb="FFA8ADB3"/>
      </left>
      <right/>
      <top style="dotted">
        <color rgb="FFA8ADB3"/>
      </top>
      <bottom/>
      <diagonal/>
    </border>
    <border>
      <left/>
      <right style="thin">
        <color rgb="FFA8ADB3"/>
      </right>
      <top style="dotted">
        <color rgb="FFA8ADB3"/>
      </top>
      <bottom style="dotted">
        <color rgb="FFA8ADB3"/>
      </bottom>
      <diagonal/>
    </border>
    <border>
      <left style="dashed">
        <color rgb="FFA8ADB3"/>
      </left>
      <right/>
      <top style="dotted">
        <color rgb="FFA8ADB3"/>
      </top>
      <bottom style="dotted">
        <color rgb="FFA8ADB3"/>
      </bottom>
      <diagonal/>
    </border>
    <border>
      <left style="dashed">
        <color rgb="FFA8ADB3"/>
      </left>
      <right style="dashed">
        <color rgb="FFA8ADB3"/>
      </right>
      <top style="dotted">
        <color rgb="FFA8ADB3"/>
      </top>
      <bottom style="dotted">
        <color rgb="FFA8ADB3"/>
      </bottom>
      <diagonal/>
    </border>
    <border>
      <left style="dashed">
        <color rgb="FFA8ADB3"/>
      </left>
      <right style="dashed">
        <color rgb="FFA8ADB3"/>
      </right>
      <top style="thin">
        <color rgb="FFA8ADB3"/>
      </top>
      <bottom style="dotted">
        <color rgb="FFA8ADB3"/>
      </bottom>
      <diagonal/>
    </border>
    <border>
      <left style="dotted">
        <color rgb="FFA8ADB3"/>
      </left>
      <right/>
      <top style="thin">
        <color rgb="FFA8ADB3"/>
      </top>
      <bottom/>
      <diagonal/>
    </border>
    <border>
      <left style="thin">
        <color rgb="FFA8ADB3"/>
      </left>
      <right/>
      <top style="thin">
        <color rgb="FFA8ADB3"/>
      </top>
      <bottom style="dotted">
        <color rgb="FFA8ADB3"/>
      </bottom>
      <diagonal/>
    </border>
    <border>
      <left style="dotted">
        <color rgb="FFA8ADB3"/>
      </left>
      <right style="dotted">
        <color rgb="FFA8ADB3"/>
      </right>
      <top style="dotted">
        <color rgb="FFA8ADB3"/>
      </top>
      <bottom style="thin">
        <color rgb="FFA8ADB3"/>
      </bottom>
      <diagonal/>
    </border>
    <border>
      <left style="thin">
        <color rgb="FFA8ADB3"/>
      </left>
      <right/>
      <top style="dotted">
        <color rgb="FFA8ADB3"/>
      </top>
      <bottom style="dotted">
        <color rgb="FFA8ADB3"/>
      </bottom>
      <diagonal/>
    </border>
    <border>
      <left/>
      <right/>
      <top style="thin">
        <color rgb="FFA8ADB3"/>
      </top>
      <bottom style="dotted">
        <color rgb="FFA8ADB3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5667C"/>
      </bottom>
      <diagonal/>
    </border>
    <border>
      <left style="thin">
        <color rgb="FF35667C"/>
      </left>
      <right/>
      <top style="thin">
        <color rgb="FF356666"/>
      </top>
      <bottom style="thin">
        <color rgb="FF356666"/>
      </bottom>
      <diagonal/>
    </border>
    <border>
      <left/>
      <right style="thin">
        <color rgb="FF356666"/>
      </right>
      <top style="thin">
        <color rgb="FF356666"/>
      </top>
      <bottom style="thin">
        <color rgb="FF356666"/>
      </bottom>
      <diagonal/>
    </border>
    <border>
      <left style="thin">
        <color rgb="FF35667C"/>
      </left>
      <right/>
      <top style="thin">
        <color rgb="FF356666"/>
      </top>
      <bottom style="thin">
        <color rgb="FF35667C"/>
      </bottom>
      <diagonal/>
    </border>
    <border>
      <left/>
      <right style="thin">
        <color rgb="FF356666"/>
      </right>
      <top style="thin">
        <color rgb="FF356666"/>
      </top>
      <bottom style="thin">
        <color rgb="FF35667C"/>
      </bottom>
      <diagonal/>
    </border>
    <border>
      <left style="thin">
        <color rgb="FF35667C"/>
      </left>
      <right/>
      <top style="thin">
        <color rgb="FF35667C"/>
      </top>
      <bottom style="thin">
        <color rgb="FF356666"/>
      </bottom>
      <diagonal/>
    </border>
    <border>
      <left/>
      <right style="thin">
        <color rgb="FF356666"/>
      </right>
      <top style="thin">
        <color rgb="FF35667C"/>
      </top>
      <bottom style="thin">
        <color rgb="FF356666"/>
      </bottom>
      <diagonal/>
    </border>
    <border>
      <left/>
      <right/>
      <top style="thin">
        <color rgb="FF35667B"/>
      </top>
      <bottom style="thin">
        <color rgb="FF35667B"/>
      </bottom>
      <diagonal/>
    </border>
    <border>
      <left/>
      <right/>
      <top style="thin">
        <color rgb="FFE7E6E6"/>
      </top>
      <bottom style="thin">
        <color rgb="FF35667B"/>
      </bottom>
      <diagonal/>
    </border>
    <border>
      <left/>
      <right style="thin">
        <color rgb="FF35667B"/>
      </right>
      <top style="thin">
        <color rgb="FFE7E6E6"/>
      </top>
      <bottom style="thin">
        <color rgb="FF35667B"/>
      </bottom>
      <diagonal/>
    </border>
    <border>
      <left style="thin">
        <color rgb="FF35667B"/>
      </left>
      <right/>
      <top style="thin">
        <color rgb="FFE7E6E6"/>
      </top>
      <bottom style="thin">
        <color rgb="FF356666"/>
      </bottom>
      <diagonal/>
    </border>
    <border>
      <left/>
      <right style="thin">
        <color rgb="FF356666"/>
      </right>
      <top style="thin">
        <color rgb="FFE7E6E6"/>
      </top>
      <bottom style="thin">
        <color rgb="FF356666"/>
      </bottom>
      <diagonal/>
    </border>
    <border>
      <left style="thin">
        <color rgb="FF35667B"/>
      </left>
      <right/>
      <top style="thin">
        <color rgb="FF356666"/>
      </top>
      <bottom style="thin">
        <color rgb="FF35667B"/>
      </bottom>
      <diagonal/>
    </border>
    <border>
      <left/>
      <right style="thin">
        <color rgb="FF356666"/>
      </right>
      <top style="thin">
        <color rgb="FF356666"/>
      </top>
      <bottom style="thin">
        <color rgb="FF35667B"/>
      </bottom>
      <diagonal/>
    </border>
    <border>
      <left style="thin">
        <color rgb="FF35667B"/>
      </left>
      <right/>
      <top style="thin">
        <color rgb="FF356666"/>
      </top>
      <bottom style="thin">
        <color rgb="FF356666"/>
      </bottom>
      <diagonal/>
    </border>
    <border>
      <left style="thin">
        <color rgb="FF35667B"/>
      </left>
      <right/>
      <top style="thin">
        <color rgb="FF35667B"/>
      </top>
      <bottom style="thin">
        <color rgb="FF356666"/>
      </bottom>
      <diagonal/>
    </border>
    <border>
      <left/>
      <right style="thin">
        <color rgb="FF35667B"/>
      </right>
      <top style="thin">
        <color rgb="FF35667B"/>
      </top>
      <bottom style="thin">
        <color rgb="FF356666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dotted">
        <color indexed="9"/>
      </bottom>
      <diagonal/>
    </border>
    <border>
      <left/>
      <right style="medium">
        <color indexed="64"/>
      </right>
      <top style="dotted">
        <color indexed="9"/>
      </top>
      <bottom style="dotted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dotted">
        <color indexed="9"/>
      </top>
      <bottom style="medium">
        <color indexed="64"/>
      </bottom>
      <diagonal/>
    </border>
    <border>
      <left/>
      <right/>
      <top style="dotted">
        <color indexed="9"/>
      </top>
      <bottom style="medium">
        <color indexed="64"/>
      </bottom>
      <diagonal/>
    </border>
    <border>
      <left style="dotted">
        <color indexed="9"/>
      </left>
      <right style="dotted">
        <color indexed="9"/>
      </right>
      <top style="dotted">
        <color indexed="9"/>
      </top>
      <bottom style="medium">
        <color indexed="64"/>
      </bottom>
      <diagonal/>
    </border>
    <border>
      <left style="dotted">
        <color indexed="9"/>
      </left>
      <right/>
      <top style="dotted">
        <color indexed="9"/>
      </top>
      <bottom style="medium">
        <color indexed="64"/>
      </bottom>
      <diagonal/>
    </border>
    <border>
      <left/>
      <right style="medium">
        <color indexed="64"/>
      </right>
      <top style="dotted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dotted">
        <color indexed="9"/>
      </right>
      <top/>
      <bottom style="dotted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medium">
        <color indexed="64"/>
      </left>
      <right style="dotted">
        <color indexed="9"/>
      </right>
      <top style="dotted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dotted">
        <color indexed="9"/>
      </right>
      <top style="dotted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dotted">
        <color indexed="9"/>
      </left>
      <right style="thin">
        <color indexed="9"/>
      </right>
      <top style="dotted">
        <color indexed="9"/>
      </top>
      <bottom style="medium">
        <color indexed="64"/>
      </bottom>
      <diagonal/>
    </border>
    <border>
      <left style="medium">
        <color indexed="64"/>
      </left>
      <right style="dotted">
        <color indexed="9"/>
      </right>
      <top style="thin">
        <color indexed="9"/>
      </top>
      <bottom style="dotted">
        <color indexed="9"/>
      </bottom>
      <diagonal/>
    </border>
    <border>
      <left style="medium">
        <color indexed="64"/>
      </left>
      <right style="dotted">
        <color indexed="9"/>
      </right>
      <top style="dotted">
        <color indexed="9"/>
      </top>
      <bottom/>
      <diagonal/>
    </border>
    <border>
      <left style="medium">
        <color indexed="64"/>
      </left>
      <right style="dotted">
        <color indexed="9"/>
      </right>
      <top style="dotted">
        <color indexed="9"/>
      </top>
      <bottom style="thin">
        <color rgb="FFA8ADB3"/>
      </bottom>
      <diagonal/>
    </border>
    <border>
      <left style="medium">
        <color indexed="64"/>
      </left>
      <right/>
      <top style="thin">
        <color rgb="FFA8ADB3"/>
      </top>
      <bottom style="medium">
        <color indexed="64"/>
      </bottom>
      <diagonal/>
    </border>
    <border>
      <left/>
      <right/>
      <top style="thin">
        <color rgb="FFA8ADB3"/>
      </top>
      <bottom style="medium">
        <color indexed="64"/>
      </bottom>
      <diagonal/>
    </border>
    <border>
      <left/>
      <right style="medium">
        <color indexed="64"/>
      </right>
      <top style="thin">
        <color rgb="FFA8ADB3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dotted">
        <color indexed="9"/>
      </right>
      <top style="dotted">
        <color indexed="9"/>
      </top>
      <bottom style="medium">
        <color indexed="64"/>
      </bottom>
      <diagonal/>
    </border>
    <border>
      <left/>
      <right style="thin">
        <color indexed="9"/>
      </right>
      <top style="dotted">
        <color indexed="9"/>
      </top>
      <bottom style="medium">
        <color indexed="64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dotted">
        <color indexed="9"/>
      </left>
      <right style="dashed">
        <color indexed="9"/>
      </right>
      <top style="dotted">
        <color indexed="9"/>
      </top>
      <bottom style="medium">
        <color indexed="64"/>
      </bottom>
      <diagonal/>
    </border>
    <border>
      <left style="dashed">
        <color indexed="9"/>
      </left>
      <right/>
      <top style="dotted">
        <color indexed="9"/>
      </top>
      <bottom style="medium">
        <color indexed="64"/>
      </bottom>
      <diagonal/>
    </border>
    <border>
      <left style="dotted">
        <color indexed="9"/>
      </left>
      <right style="medium">
        <color indexed="64"/>
      </right>
      <top/>
      <bottom style="dotted">
        <color indexed="9"/>
      </bottom>
      <diagonal/>
    </border>
    <border>
      <left style="dotted">
        <color indexed="9"/>
      </left>
      <right style="dotted">
        <color indexed="9"/>
      </right>
      <top/>
      <bottom style="medium">
        <color indexed="64"/>
      </bottom>
      <diagonal/>
    </border>
    <border>
      <left style="dotted">
        <color indexed="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 style="thin">
        <color rgb="FFA8ADB3"/>
      </right>
      <top style="medium">
        <color indexed="64"/>
      </top>
      <bottom/>
      <diagonal/>
    </border>
    <border>
      <left style="thin">
        <color rgb="FFA8ADB3"/>
      </left>
      <right style="thin">
        <color rgb="FFA8ADB3"/>
      </right>
      <top style="medium">
        <color indexed="64"/>
      </top>
      <bottom/>
      <diagonal/>
    </border>
    <border>
      <left style="thin">
        <color rgb="FFA8ADB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8ADB3"/>
      </right>
      <top/>
      <bottom style="thin">
        <color rgb="FFA8ADB3"/>
      </bottom>
      <diagonal/>
    </border>
    <border>
      <left style="thin">
        <color rgb="FFA8ADB3"/>
      </left>
      <right style="medium">
        <color indexed="64"/>
      </right>
      <top/>
      <bottom style="thin">
        <color rgb="FFA8ADB3"/>
      </bottom>
      <diagonal/>
    </border>
    <border>
      <left style="medium">
        <color indexed="64"/>
      </left>
      <right style="dotted">
        <color rgb="FFA8ADB3"/>
      </right>
      <top style="dotted">
        <color rgb="FFA8ADB3"/>
      </top>
      <bottom style="dotted">
        <color rgb="FFA8ADB3"/>
      </bottom>
      <diagonal/>
    </border>
    <border>
      <left/>
      <right style="medium">
        <color indexed="64"/>
      </right>
      <top style="thin">
        <color rgb="FFA8ADB3"/>
      </top>
      <bottom style="thin">
        <color rgb="FFA8ADB3"/>
      </bottom>
      <diagonal/>
    </border>
    <border>
      <left style="medium">
        <color indexed="64"/>
      </left>
      <right style="dotted">
        <color rgb="FFA8ADB3"/>
      </right>
      <top style="dotted">
        <color rgb="FFA8ADB3"/>
      </top>
      <bottom style="medium">
        <color indexed="64"/>
      </bottom>
      <diagonal/>
    </border>
    <border>
      <left/>
      <right style="thin">
        <color rgb="FFA8ADB3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A8ADB3"/>
      </bottom>
      <diagonal/>
    </border>
    <border>
      <left style="medium">
        <color indexed="64"/>
      </left>
      <right/>
      <top style="thin">
        <color rgb="FFA8ADB3"/>
      </top>
      <bottom style="thin">
        <color rgb="FFA8ADB3"/>
      </bottom>
      <diagonal/>
    </border>
    <border>
      <left style="thin">
        <color rgb="FFA8ADB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A8ADB3"/>
      </right>
      <top style="thin">
        <color rgb="FFA8ADB3"/>
      </top>
      <bottom style="thin">
        <color rgb="FFA8ADB3"/>
      </bottom>
      <diagonal/>
    </border>
    <border>
      <left/>
      <right style="medium">
        <color indexed="64"/>
      </right>
      <top style="dotted">
        <color rgb="FFA8ADB3"/>
      </top>
      <bottom style="dotted">
        <color rgb="FFA8ADB3"/>
      </bottom>
      <diagonal/>
    </border>
    <border>
      <left style="dotted">
        <color rgb="FFA8ADB3"/>
      </left>
      <right style="medium">
        <color indexed="64"/>
      </right>
      <top style="dotted">
        <color rgb="FFA8ADB3"/>
      </top>
      <bottom style="dotted">
        <color rgb="FFA8ADB3"/>
      </bottom>
      <diagonal/>
    </border>
    <border>
      <left style="medium">
        <color indexed="64"/>
      </left>
      <right style="thin">
        <color rgb="FFA8ADB3"/>
      </right>
      <top style="thin">
        <color rgb="FFA8ADB3"/>
      </top>
      <bottom style="medium">
        <color indexed="64"/>
      </bottom>
      <diagonal/>
    </border>
    <border>
      <left style="thin">
        <color rgb="FFA8ADB3"/>
      </left>
      <right/>
      <top style="dotted">
        <color rgb="FFA8ADB3"/>
      </top>
      <bottom style="medium">
        <color indexed="64"/>
      </bottom>
      <diagonal/>
    </border>
    <border>
      <left/>
      <right/>
      <top style="dotted">
        <color rgb="FFA8ADB3"/>
      </top>
      <bottom style="medium">
        <color indexed="64"/>
      </bottom>
      <diagonal/>
    </border>
    <border>
      <left style="dotted">
        <color rgb="FFA8ADB3"/>
      </left>
      <right style="dotted">
        <color rgb="FFA8ADB3"/>
      </right>
      <top style="dotted">
        <color rgb="FFA8ADB3"/>
      </top>
      <bottom style="medium">
        <color indexed="64"/>
      </bottom>
      <diagonal/>
    </border>
    <border>
      <left style="dotted">
        <color rgb="FFA8ADB3"/>
      </left>
      <right/>
      <top style="dotted">
        <color rgb="FFA8ADB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rgb="FFA8ADB3"/>
      </top>
      <bottom style="medium">
        <color indexed="64"/>
      </bottom>
      <diagonal/>
    </border>
    <border>
      <left/>
      <right style="thin">
        <color rgb="FFA8ADB3"/>
      </right>
      <top style="dotted">
        <color rgb="FFA8ADB3"/>
      </top>
      <bottom style="medium">
        <color indexed="64"/>
      </bottom>
      <diagonal/>
    </border>
    <border>
      <left style="thin">
        <color rgb="FFA8ADB3"/>
      </left>
      <right style="dotted">
        <color rgb="FFA8ADB3"/>
      </right>
      <top/>
      <bottom style="dotted">
        <color rgb="FFA8ADB3"/>
      </bottom>
      <diagonal/>
    </border>
    <border>
      <left/>
      <right style="thin">
        <color rgb="FFA8ADB3"/>
      </right>
      <top style="thin">
        <color rgb="FFA8ADB3"/>
      </top>
      <bottom style="medium">
        <color indexed="64"/>
      </bottom>
      <diagonal/>
    </border>
    <border>
      <left style="dashed">
        <color rgb="FFA8ADB3"/>
      </left>
      <right style="dashed">
        <color rgb="FFA8ADB3"/>
      </right>
      <top/>
      <bottom/>
      <diagonal/>
    </border>
    <border>
      <left style="dashed">
        <color rgb="FFA8ADB3"/>
      </left>
      <right style="dashed">
        <color rgb="FFA8ADB3"/>
      </right>
      <top style="dotted">
        <color rgb="FFA8ADB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/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/>
      </right>
      <top style="thin">
        <color theme="2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2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2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/>
      </left>
      <right style="thin">
        <color theme="0" tint="-0.14999847407452621"/>
      </right>
      <top style="thin">
        <color theme="2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dotted">
        <color rgb="FFA8ADB3"/>
      </left>
      <right style="medium">
        <color indexed="64"/>
      </right>
      <top/>
      <bottom style="dotted">
        <color rgb="FFA8ADB3"/>
      </bottom>
      <diagonal/>
    </border>
    <border>
      <left style="dotted">
        <color rgb="FFA8ADB3"/>
      </left>
      <right style="dotted">
        <color rgb="FFA8ADB3"/>
      </right>
      <top/>
      <bottom style="medium">
        <color indexed="64"/>
      </bottom>
      <diagonal/>
    </border>
    <border>
      <left style="dotted">
        <color rgb="FFA8ADB3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rgb="FFA8ADB3"/>
      </right>
      <top style="dotted">
        <color rgb="FFA8ADB3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dashed">
        <color theme="0" tint="-0.14999847407452621"/>
      </left>
      <right style="dashed">
        <color theme="0" tint="-0.14999847407452621"/>
      </right>
      <top style="dashed">
        <color theme="0" tint="-0.14999847407452621"/>
      </top>
      <bottom style="dashed">
        <color theme="0" tint="-0.14999847407452621"/>
      </bottom>
      <diagonal/>
    </border>
    <border>
      <left/>
      <right/>
      <top style="dashed">
        <color theme="0" tint="-0.14999847407452621"/>
      </top>
      <bottom style="dashed">
        <color theme="0" tint="-0.14999847407452621"/>
      </bottom>
      <diagonal/>
    </border>
    <border>
      <left/>
      <right/>
      <top/>
      <bottom style="dashed">
        <color theme="0" tint="-0.14999847407452621"/>
      </bottom>
      <diagonal/>
    </border>
    <border>
      <left style="dashed">
        <color rgb="FFA8ADB3"/>
      </left>
      <right/>
      <top style="dotted">
        <color rgb="FFA8ADB3"/>
      </top>
      <bottom style="medium">
        <color indexed="64"/>
      </bottom>
      <diagonal/>
    </border>
    <border>
      <left style="dashed">
        <color rgb="FFA8ADB3"/>
      </left>
      <right/>
      <top/>
      <bottom/>
      <diagonal/>
    </border>
    <border>
      <left style="dashed">
        <color theme="0" tint="-0.14999847407452621"/>
      </left>
      <right/>
      <top style="dashed">
        <color theme="0" tint="-0.14999847407452621"/>
      </top>
      <bottom style="medium">
        <color indexed="64"/>
      </bottom>
      <diagonal/>
    </border>
    <border>
      <left/>
      <right/>
      <top style="dashed">
        <color theme="0" tint="-0.14999847407452621"/>
      </top>
      <bottom style="medium">
        <color indexed="64"/>
      </bottom>
      <diagonal/>
    </border>
    <border>
      <left/>
      <right style="dashed">
        <color theme="0" tint="-0.14999847407452621"/>
      </right>
      <top style="dashed">
        <color theme="0" tint="-0.14999847407452621"/>
      </top>
      <bottom style="medium">
        <color indexed="64"/>
      </bottom>
      <diagonal/>
    </border>
    <border>
      <left style="dashed">
        <color theme="0" tint="-0.14999847407452621"/>
      </left>
      <right/>
      <top/>
      <bottom/>
      <diagonal/>
    </border>
    <border>
      <left/>
      <right style="dashed">
        <color theme="0" tint="-0.14999847407452621"/>
      </right>
      <top/>
      <bottom/>
      <diagonal/>
    </border>
    <border>
      <left style="dashed">
        <color theme="0" tint="-0.14999847407452621"/>
      </left>
      <right/>
      <top/>
      <bottom style="thin">
        <color indexed="64"/>
      </bottom>
      <diagonal/>
    </border>
    <border>
      <left/>
      <right style="dashed">
        <color theme="0" tint="-0.14999847407452621"/>
      </right>
      <top/>
      <bottom style="thin">
        <color indexed="64"/>
      </bottom>
      <diagonal/>
    </border>
    <border>
      <left style="dashed">
        <color theme="0" tint="-0.14999847407452621"/>
      </left>
      <right style="thin">
        <color rgb="FFA8ADB3"/>
      </right>
      <top style="medium">
        <color indexed="64"/>
      </top>
      <bottom/>
      <diagonal/>
    </border>
    <border>
      <left style="dashed">
        <color theme="0" tint="-0.14999847407452621"/>
      </left>
      <right style="thin">
        <color rgb="FFA8ADB3"/>
      </right>
      <top/>
      <bottom style="thin">
        <color rgb="FFA8ADB3"/>
      </bottom>
      <diagonal/>
    </border>
    <border>
      <left style="dashed">
        <color theme="0" tint="-0.14999847407452621"/>
      </left>
      <right/>
      <top style="dotted">
        <color rgb="FFA8ADB3"/>
      </top>
      <bottom style="dotted">
        <color rgb="FFA8ADB3"/>
      </bottom>
      <diagonal/>
    </border>
    <border>
      <left style="dashed">
        <color theme="0" tint="-0.14999847407452621"/>
      </left>
      <right style="dotted">
        <color rgb="FFA8ADB3"/>
      </right>
      <top style="dotted">
        <color rgb="FFA8ADB3"/>
      </top>
      <bottom style="dotted">
        <color rgb="FFA8ADB3"/>
      </bottom>
      <diagonal/>
    </border>
    <border>
      <left style="dashed">
        <color theme="0" tint="-0.14999847407452621"/>
      </left>
      <right style="dotted">
        <color rgb="FFA8ADB3"/>
      </right>
      <top style="dotted">
        <color rgb="FFA8ADB3"/>
      </top>
      <bottom style="medium">
        <color indexed="64"/>
      </bottom>
      <diagonal/>
    </border>
    <border>
      <left style="dashed">
        <color theme="0" tint="-0.14999847407452621"/>
      </left>
      <right/>
      <top style="medium">
        <color indexed="64"/>
      </top>
      <bottom/>
      <diagonal/>
    </border>
    <border>
      <left style="dashed">
        <color theme="0" tint="-0.14999847407452621"/>
      </left>
      <right/>
      <top/>
      <bottom style="thin">
        <color rgb="FFA8ADB3"/>
      </bottom>
      <diagonal/>
    </border>
    <border>
      <left style="dashed">
        <color theme="0" tint="-0.14999847407452621"/>
      </left>
      <right style="dashed">
        <color rgb="FFA8ADB3"/>
      </right>
      <top style="thin">
        <color rgb="FFA8ADB3"/>
      </top>
      <bottom style="dotted">
        <color rgb="FFA8ADB3"/>
      </bottom>
      <diagonal/>
    </border>
    <border>
      <left style="dashed">
        <color theme="0" tint="-0.14999847407452621"/>
      </left>
      <right style="dashed">
        <color rgb="FFA8ADB3"/>
      </right>
      <top style="dotted">
        <color rgb="FFA8ADB3"/>
      </top>
      <bottom style="dotted">
        <color rgb="FFA8ADB3"/>
      </bottom>
      <diagonal/>
    </border>
    <border>
      <left style="dashed">
        <color theme="0" tint="-0.14999847407452621"/>
      </left>
      <right style="dashed">
        <color rgb="FFA8ADB3"/>
      </right>
      <top style="dotted">
        <color rgb="FFA8ADB3"/>
      </top>
      <bottom/>
      <diagonal/>
    </border>
    <border>
      <left/>
      <right style="dashed">
        <color theme="0" tint="-0.14999847407452621"/>
      </right>
      <top style="dotted">
        <color rgb="FFA8ADB3"/>
      </top>
      <bottom/>
      <diagonal/>
    </border>
    <border>
      <left style="dashed">
        <color theme="0" tint="-0.14999847407452621"/>
      </left>
      <right/>
      <top style="thin">
        <color indexed="64"/>
      </top>
      <bottom/>
      <diagonal/>
    </border>
    <border>
      <left/>
      <right style="dashed">
        <color theme="0" tint="-0.14999847407452621"/>
      </right>
      <top style="thin">
        <color indexed="64"/>
      </top>
      <bottom/>
      <diagonal/>
    </border>
    <border>
      <left style="dashed">
        <color theme="0" tint="-0.14999847407452621"/>
      </left>
      <right style="dashed">
        <color rgb="FFA8ADB3"/>
      </right>
      <top style="dotted">
        <color rgb="FFA8ADB3"/>
      </top>
      <bottom style="medium">
        <color indexed="64"/>
      </bottom>
      <diagonal/>
    </border>
    <border>
      <left style="dashed">
        <color theme="0" tint="-0.14999847407452621"/>
      </left>
      <right style="dashed">
        <color rgb="FFA8ADB3"/>
      </right>
      <top/>
      <bottom/>
      <diagonal/>
    </border>
    <border>
      <left style="dashed">
        <color theme="0" tint="-0.14999847407452621"/>
      </left>
      <right style="dotted">
        <color rgb="FFA8ADB3"/>
      </right>
      <top style="dotted">
        <color rgb="FFA8ADB3"/>
      </top>
      <bottom style="thin">
        <color rgb="FFA8ADB3"/>
      </bottom>
      <diagonal/>
    </border>
    <border>
      <left/>
      <right style="dashed">
        <color theme="0" tint="-0.14999847407452621"/>
      </right>
      <top style="dotted">
        <color rgb="FFA8ADB3"/>
      </top>
      <bottom style="thin">
        <color rgb="FFA8ADB3"/>
      </bottom>
      <diagonal/>
    </border>
    <border>
      <left style="dashed">
        <color theme="0" tint="-0.14999847407452621"/>
      </left>
      <right/>
      <top style="dotted">
        <color rgb="FFA8ADB3"/>
      </top>
      <bottom/>
      <diagonal/>
    </border>
    <border>
      <left style="dashed">
        <color theme="0" tint="-0.14999847407452621"/>
      </left>
      <right style="dashed">
        <color theme="0" tint="-0.14999847407452621"/>
      </right>
      <top/>
      <bottom style="dashed">
        <color theme="0" tint="-0.14999847407452621"/>
      </bottom>
      <diagonal/>
    </border>
    <border>
      <left style="dashed">
        <color theme="0" tint="-0.14999847407452621"/>
      </left>
      <right style="dashed">
        <color theme="0" tint="-0.14999847407452621"/>
      </right>
      <top/>
      <bottom/>
      <diagonal/>
    </border>
    <border>
      <left/>
      <right style="dashed">
        <color theme="0" tint="-0.14999847407452621"/>
      </right>
      <top/>
      <bottom style="dashed">
        <color theme="0" tint="-0.14999847407452621"/>
      </bottom>
      <diagonal/>
    </border>
    <border>
      <left/>
      <right style="dashed">
        <color theme="0" tint="-0.14999847407452621"/>
      </right>
      <top style="dashed">
        <color theme="0" tint="-0.14999847407452621"/>
      </top>
      <bottom style="dashed">
        <color theme="0" tint="-0.14999847407452621"/>
      </bottom>
      <diagonal/>
    </border>
    <border>
      <left style="dashed">
        <color theme="0" tint="-0.14999847407452621"/>
      </left>
      <right/>
      <top style="dashed">
        <color theme="0" tint="-0.14999847407452621"/>
      </top>
      <bottom style="dashed">
        <color theme="0" tint="-0.14999847407452621"/>
      </bottom>
      <diagonal/>
    </border>
    <border>
      <left style="dashed">
        <color theme="0" tint="-0.14999847407452621"/>
      </left>
      <right/>
      <top/>
      <bottom style="dashed">
        <color theme="0" tint="-0.14999847407452621"/>
      </bottom>
      <diagonal/>
    </border>
    <border>
      <left style="dashed">
        <color theme="0" tint="-0.14999847407452621"/>
      </left>
      <right style="dashed">
        <color theme="0" tint="-0.14999847407452621"/>
      </right>
      <top style="dashed">
        <color theme="0" tint="-0.14999847407452621"/>
      </top>
      <bottom/>
      <diagonal/>
    </border>
    <border>
      <left/>
      <right style="dashed">
        <color theme="0" tint="-0.14999847407452621"/>
      </right>
      <top style="dashed">
        <color theme="0" tint="-0.14999847407452621"/>
      </top>
      <bottom/>
      <diagonal/>
    </border>
    <border>
      <left/>
      <right style="dashed">
        <color theme="0" tint="-0.14999847407452621"/>
      </right>
      <top/>
      <bottom style="thin">
        <color theme="0" tint="-0.14999847407452621"/>
      </bottom>
      <diagonal/>
    </border>
    <border>
      <left/>
      <right/>
      <top style="dashed">
        <color theme="0" tint="-0.14999847407452621"/>
      </top>
      <bottom/>
      <diagonal/>
    </border>
    <border>
      <left style="dashed">
        <color theme="0" tint="-0.14999847407452621"/>
      </left>
      <right style="dotted">
        <color theme="0" tint="-0.14999847407452621"/>
      </right>
      <top style="dashed">
        <color theme="0" tint="-0.14999847407452621"/>
      </top>
      <bottom/>
      <diagonal/>
    </border>
    <border>
      <left style="dashed">
        <color theme="0" tint="-0.14999847407452621"/>
      </left>
      <right style="dotted">
        <color theme="0" tint="-0.14999847407452621"/>
      </right>
      <top style="dashed">
        <color theme="0" tint="-0.14999847407452621"/>
      </top>
      <bottom style="dashed">
        <color theme="0" tint="-0.14999847407452621"/>
      </bottom>
      <diagonal/>
    </border>
    <border>
      <left style="dashed">
        <color theme="0" tint="-0.14999847407452621"/>
      </left>
      <right style="dotted">
        <color theme="0" tint="-0.14999847407452621"/>
      </right>
      <top/>
      <bottom style="dashed">
        <color theme="0" tint="-0.14999847407452621"/>
      </bottom>
      <diagonal/>
    </border>
    <border>
      <left style="dashed">
        <color theme="0" tint="-0.14999847407452621"/>
      </left>
      <right style="dotted">
        <color theme="0" tint="-0.14999847407452621"/>
      </right>
      <top/>
      <bottom/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 style="dashed">
        <color theme="0" tint="-0.14999847407452621"/>
      </left>
      <right/>
      <top/>
      <bottom style="thin">
        <color theme="0" tint="-0.14999847407452621"/>
      </bottom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indexed="64"/>
      </right>
      <top/>
      <bottom style="dashed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dashed">
        <color theme="0" tint="-0.14999847407452621"/>
      </top>
      <bottom style="dashed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medium">
        <color indexed="64"/>
      </right>
      <top style="dashed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/>
      <bottom style="medium">
        <color indexed="64"/>
      </bottom>
      <diagonal/>
    </border>
    <border>
      <left/>
      <right style="dashed">
        <color theme="0" tint="-0.1499984740745262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theme="0" tint="-0.14999847407452621"/>
      </right>
      <top/>
      <bottom style="medium">
        <color indexed="64"/>
      </bottom>
      <diagonal/>
    </border>
    <border>
      <left style="dashed">
        <color theme="0" tint="-0.14999847407452621"/>
      </left>
      <right style="dashed">
        <color theme="0" tint="-0.14999847407452621"/>
      </right>
      <top/>
      <bottom style="medium">
        <color indexed="64"/>
      </bottom>
      <diagonal/>
    </border>
    <border>
      <left style="medium">
        <color indexed="64"/>
      </left>
      <right style="dotted">
        <color rgb="FFA8ADB3"/>
      </right>
      <top style="dotted">
        <color rgb="FFA8ADB3"/>
      </top>
      <bottom style="dashed">
        <color theme="0" tint="-0.14999847407452621"/>
      </bottom>
      <diagonal/>
    </border>
    <border>
      <left style="medium">
        <color indexed="64"/>
      </left>
      <right style="dotted">
        <color rgb="FFA8ADB3"/>
      </right>
      <top/>
      <bottom style="dotted">
        <color rgb="FFA8ADB3"/>
      </bottom>
      <diagonal/>
    </border>
    <border>
      <left style="medium">
        <color indexed="64"/>
      </left>
      <right style="dotted">
        <color rgb="FFA8ADB3"/>
      </right>
      <top style="dotted">
        <color rgb="FFA8ADB3"/>
      </top>
      <bottom style="dotted">
        <color indexed="64"/>
      </bottom>
      <diagonal/>
    </border>
    <border>
      <left style="dotted">
        <color rgb="FFA8ADB3"/>
      </left>
      <right style="thin">
        <color rgb="FFA8ADB3"/>
      </right>
      <top style="dotted">
        <color rgb="FFA8ADB3"/>
      </top>
      <bottom style="medium">
        <color indexed="64"/>
      </bottom>
      <diagonal/>
    </border>
    <border>
      <left style="medium">
        <color indexed="64"/>
      </left>
      <right style="thin">
        <color rgb="FFA8ADB3"/>
      </right>
      <top style="dotted">
        <color indexed="64"/>
      </top>
      <bottom style="dotted">
        <color rgb="FFA8ADB3"/>
      </bottom>
      <diagonal/>
    </border>
    <border>
      <left style="medium">
        <color indexed="64"/>
      </left>
      <right style="thin">
        <color rgb="FFA8ADB3"/>
      </right>
      <top/>
      <bottom style="dotted">
        <color rgb="FFA8ADB3"/>
      </bottom>
      <diagonal/>
    </border>
    <border>
      <left style="medium">
        <color indexed="64"/>
      </left>
      <right style="thin">
        <color rgb="FFA8ADB3"/>
      </right>
      <top/>
      <bottom style="medium">
        <color indexed="64"/>
      </bottom>
      <diagonal/>
    </border>
    <border>
      <left style="dotted">
        <color rgb="FFA8ADB3"/>
      </left>
      <right style="thin">
        <color rgb="FFA8ADB3"/>
      </right>
      <top/>
      <bottom style="medium">
        <color indexed="64"/>
      </bottom>
      <diagonal/>
    </border>
    <border>
      <left style="dashed">
        <color theme="0" tint="-0.14999847407452621"/>
      </left>
      <right style="dashed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dashed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dashed">
        <color theme="0" tint="-0.14999847407452621"/>
      </left>
      <right style="dashed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dashed">
        <color theme="0" tint="-0.14999847407452621"/>
      </left>
      <right style="dashed">
        <color theme="0" tint="-0.14999847407452621"/>
      </right>
      <top style="dashed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dashed">
        <color theme="0" tint="-0.14999847407452621"/>
      </top>
      <bottom style="thin">
        <color theme="0" tint="-0.14999847407452621"/>
      </bottom>
      <diagonal/>
    </border>
    <border>
      <left/>
      <right/>
      <top/>
      <bottom style="dotted">
        <color theme="0" tint="-0.14999847407452621"/>
      </bottom>
      <diagonal/>
    </border>
    <border>
      <left/>
      <right style="dashed">
        <color theme="0" tint="-0.14999847407452621"/>
      </right>
      <top style="thin">
        <color theme="0" tint="-0.14999847407452621"/>
      </top>
      <bottom style="dotted">
        <color theme="0" tint="-0.14999847407452621"/>
      </bottom>
      <diagonal/>
    </border>
    <border>
      <left/>
      <right/>
      <top style="thin">
        <color theme="0" tint="-0.14999847407452621"/>
      </top>
      <bottom style="dotted">
        <color theme="0" tint="-0.14999847407452621"/>
      </bottom>
      <diagonal/>
    </border>
    <border>
      <left style="dashed">
        <color theme="0" tint="-0.14999847407452621"/>
      </left>
      <right/>
      <top style="thin">
        <color theme="0" tint="-0.14999847407452621"/>
      </top>
      <bottom style="dotted">
        <color theme="0" tint="-0.14999847407452621"/>
      </bottom>
      <diagonal/>
    </border>
    <border>
      <left style="dashed">
        <color theme="0" tint="-0.14999847407452621"/>
      </left>
      <right style="dashed">
        <color theme="0" tint="-0.14999847407452621"/>
      </right>
      <top style="thin">
        <color theme="0" tint="-0.14999847407452621"/>
      </top>
      <bottom style="dotted">
        <color theme="0" tint="-0.14999847407452621"/>
      </bottom>
      <diagonal/>
    </border>
    <border>
      <left/>
      <right style="dash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  <border>
      <left style="dashed">
        <color theme="0" tint="-0.14999847407452621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 style="dashed">
        <color theme="0" tint="-0.14999847407452621"/>
      </left>
      <right style="dash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dashed">
        <color theme="0" tint="-0.14999847407452621"/>
      </right>
      <top style="dashed">
        <color theme="0" tint="-0.14999847407452621"/>
      </top>
      <bottom style="dotted">
        <color theme="0" tint="-0.14999847407452621"/>
      </bottom>
      <diagonal/>
    </border>
    <border>
      <left/>
      <right style="dashed">
        <color theme="0" tint="-0.14999847407452621"/>
      </right>
      <top/>
      <bottom style="dotted">
        <color theme="0" tint="-0.14999847407452621"/>
      </bottom>
      <diagonal/>
    </border>
    <border>
      <left style="dashed">
        <color theme="0" tint="-0.14999847407452621"/>
      </left>
      <right/>
      <top/>
      <bottom style="dotted">
        <color theme="0" tint="-0.14999847407452621"/>
      </bottom>
      <diagonal/>
    </border>
    <border>
      <left style="dashed">
        <color theme="0" tint="-0.14999847407452621"/>
      </left>
      <right style="dashed">
        <color theme="0" tint="-0.14999847407452621"/>
      </right>
      <top/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/>
      <diagonal/>
    </border>
    <border>
      <left/>
      <right style="dotted">
        <color indexed="64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indexed="64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 style="thin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dashed">
        <color theme="0" tint="-0.14999847407452621"/>
      </right>
      <top style="dotted">
        <color theme="0" tint="-0.14999847407452621"/>
      </top>
      <bottom/>
      <diagonal/>
    </border>
    <border>
      <left style="dash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/>
      <diagonal/>
    </border>
    <border>
      <left/>
      <right/>
      <top style="dotted">
        <color theme="0" tint="-0.14999847407452621"/>
      </top>
      <bottom/>
      <diagonal/>
    </border>
    <border>
      <left style="dashed">
        <color theme="0" tint="-0.14999847407452621"/>
      </left>
      <right style="dashed">
        <color theme="0" tint="-0.14999847407452621"/>
      </right>
      <top style="dotted">
        <color theme="0" tint="-0.14999847407452621"/>
      </top>
      <bottom/>
      <diagonal/>
    </border>
    <border>
      <left/>
      <right style="dotted">
        <color theme="0" tint="-0.14999847407452621"/>
      </right>
      <top style="dotted">
        <color theme="0" tint="-0.14999847407452621"/>
      </top>
      <bottom/>
      <diagonal/>
    </border>
    <border>
      <left style="dashed">
        <color theme="0" tint="-0.14999847407452621"/>
      </left>
      <right style="dotted">
        <color theme="0" tint="-0.14999847407452621"/>
      </right>
      <top style="dashed">
        <color theme="0" tint="-0.14999847407452621"/>
      </top>
      <bottom style="dotted">
        <color theme="0" tint="-0.14999847407452621"/>
      </bottom>
      <diagonal/>
    </border>
    <border>
      <left/>
      <right/>
      <top style="dashed">
        <color theme="0" tint="-0.14999847407452621"/>
      </top>
      <bottom style="dotted">
        <color theme="0" tint="-0.14999847407452621"/>
      </bottom>
      <diagonal/>
    </border>
    <border>
      <left style="dashed">
        <color theme="0" tint="-0.14999847407452621"/>
      </left>
      <right style="dashed">
        <color theme="0" tint="-0.14999847407452621"/>
      </right>
      <top style="dashed">
        <color theme="0" tint="-0.14999847407452621"/>
      </top>
      <bottom style="dotted">
        <color theme="0" tint="-0.14999847407452621"/>
      </bottom>
      <diagonal/>
    </border>
    <border>
      <left/>
      <right style="dotted">
        <color theme="0" tint="-0.14999847407452621"/>
      </right>
      <top style="dashed">
        <color theme="0" tint="-0.14999847407452621"/>
      </top>
      <bottom style="dotted">
        <color theme="0" tint="-0.14999847407452621"/>
      </bottom>
      <diagonal/>
    </border>
    <border>
      <left style="thin">
        <color rgb="FFA8ADB3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/>
      <top style="thin">
        <color rgb="FFA8ADB3"/>
      </top>
      <bottom style="dotted">
        <color rgb="FFA8ADB3"/>
      </bottom>
      <diagonal/>
    </border>
    <border>
      <left style="dotted">
        <color theme="0" tint="-0.14999847407452621"/>
      </left>
      <right/>
      <top style="dotted">
        <color rgb="FFA8ADB3"/>
      </top>
      <bottom style="dotted">
        <color rgb="FFA8ADB3"/>
      </bottom>
      <diagonal/>
    </border>
    <border>
      <left style="thin">
        <color rgb="FFA8ADB3"/>
      </left>
      <right style="dotted">
        <color theme="0" tint="-0.14999847407452621"/>
      </right>
      <top style="thin">
        <color rgb="FFA8ADB3"/>
      </top>
      <bottom/>
      <diagonal/>
    </border>
    <border>
      <left style="thin">
        <color rgb="FFA8ADB3"/>
      </left>
      <right style="dotted">
        <color theme="0" tint="-0.14999847407452621"/>
      </right>
      <top style="dotted">
        <color rgb="FFA8ADB3"/>
      </top>
      <bottom/>
      <diagonal/>
    </border>
    <border>
      <left style="thin">
        <color rgb="FFA8ADB3"/>
      </left>
      <right style="dotted">
        <color theme="0" tint="-0.14999847407452621"/>
      </right>
      <top style="dotted">
        <color rgb="FFA8ADB3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9847407452621"/>
      </bottom>
      <diagonal/>
    </border>
    <border>
      <left style="dotted">
        <color rgb="FFA8ADB3"/>
      </left>
      <right/>
      <top style="thin">
        <color indexed="64"/>
      </top>
      <bottom style="dotted">
        <color theme="0" tint="-0.14999847407452621"/>
      </bottom>
      <diagonal/>
    </border>
    <border>
      <left/>
      <right/>
      <top style="thin">
        <color indexed="64"/>
      </top>
      <bottom style="dotted">
        <color theme="0" tint="-0.14999847407452621"/>
      </bottom>
      <diagonal/>
    </border>
    <border>
      <left/>
      <right style="dotted">
        <color rgb="FFA8ADB3"/>
      </right>
      <top style="thin">
        <color indexed="64"/>
      </top>
      <bottom style="dotted">
        <color theme="0" tint="-0.14999847407452621"/>
      </bottom>
      <diagonal/>
    </border>
    <border>
      <left style="dotted">
        <color rgb="FFA8ADB3"/>
      </left>
      <right style="dotted">
        <color rgb="FFA8ADB3"/>
      </right>
      <top style="thin">
        <color indexed="64"/>
      </top>
      <bottom style="dotted">
        <color theme="0" tint="-0.14999847407452621"/>
      </bottom>
      <diagonal/>
    </border>
    <border>
      <left style="dotted">
        <color rgb="FFA8ADB3"/>
      </left>
      <right style="medium">
        <color indexed="64"/>
      </right>
      <top style="thin">
        <color indexed="64"/>
      </top>
      <bottom style="dotted">
        <color theme="0" tint="-0.14999847407452621"/>
      </bottom>
      <diagonal/>
    </border>
    <border>
      <left style="dotted">
        <color rgb="FFA8ADB3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 style="dotted">
        <color rgb="FFA8ADB3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rgb="FFA8ADB3"/>
      </left>
      <right style="dotted">
        <color rgb="FFA8ADB3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rgb="FFA8ADB3"/>
      </left>
      <right style="medium">
        <color indexed="64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rgb="FFA8ADB3"/>
      </left>
      <right/>
      <top/>
      <bottom/>
      <diagonal/>
    </border>
    <border>
      <left/>
      <right style="dotted">
        <color rgb="FFA8ADB3"/>
      </right>
      <top/>
      <bottom/>
      <diagonal/>
    </border>
    <border>
      <left style="dotted">
        <color rgb="FFA8ADB3"/>
      </left>
      <right style="dotted">
        <color rgb="FFA8ADB3"/>
      </right>
      <top/>
      <bottom/>
      <diagonal/>
    </border>
    <border>
      <left style="dotted">
        <color rgb="FFA8ADB3"/>
      </left>
      <right style="medium">
        <color indexed="64"/>
      </right>
      <top/>
      <bottom/>
      <diagonal/>
    </border>
    <border>
      <left style="dotted">
        <color rgb="FFA8ADB3"/>
      </left>
      <right style="dotted">
        <color rgb="FFA8ADB3"/>
      </right>
      <top style="dotted">
        <color rgb="FFA8ADB3"/>
      </top>
      <bottom/>
      <diagonal/>
    </border>
    <border>
      <left/>
      <right style="dotted">
        <color rgb="FFA8ADB3"/>
      </right>
      <top/>
      <bottom style="dotted">
        <color theme="0" tint="-0.14999847407452621"/>
      </bottom>
      <diagonal/>
    </border>
    <border>
      <left style="dotted">
        <color rgb="FFA8ADB3"/>
      </left>
      <right style="dotted">
        <color rgb="FFA8ADB3"/>
      </right>
      <top/>
      <bottom style="dotted">
        <color theme="0" tint="-0.14999847407452621"/>
      </bottom>
      <diagonal/>
    </border>
    <border>
      <left style="dotted">
        <color rgb="FFA8ADB3"/>
      </left>
      <right/>
      <top/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rgb="FFA8ADB3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rgb="FFA8ADB3"/>
      </left>
      <right style="medium">
        <color indexed="64"/>
      </right>
      <top/>
      <bottom style="dotted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rgb="FFA8ADB3"/>
      </top>
      <bottom style="thin">
        <color rgb="FFA8ADB3"/>
      </bottom>
      <diagonal/>
    </border>
    <border>
      <left/>
      <right style="dotted">
        <color theme="0" tint="-0.14999847407452621"/>
      </right>
      <top style="dotted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thin">
        <color rgb="FFA8ADB3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rgb="FFA8ADB3"/>
      </bottom>
      <diagonal/>
    </border>
    <border>
      <left/>
      <right style="thin">
        <color theme="0" tint="-0.14999847407452621"/>
      </right>
      <top/>
      <bottom style="dotted">
        <color theme="0" tint="-0.14999847407452621"/>
      </bottom>
      <diagonal/>
    </border>
    <border>
      <left/>
      <right style="dotted">
        <color theme="0" tint="-0.14999847407452621"/>
      </right>
      <top/>
      <bottom style="dotted">
        <color theme="0" tint="-0.14999847407452621"/>
      </bottom>
      <diagonal/>
    </border>
    <border>
      <left/>
      <right style="dotted">
        <color theme="0" tint="-0.14999847407452621"/>
      </right>
      <top/>
      <bottom/>
      <diagonal/>
    </border>
    <border>
      <left/>
      <right style="dotted">
        <color theme="0" tint="-0.14999847407452621"/>
      </right>
      <top/>
      <bottom style="medium">
        <color indexed="64"/>
      </bottom>
      <diagonal/>
    </border>
    <border>
      <left/>
      <right style="dotted">
        <color theme="0" tint="-0.14999847407452621"/>
      </right>
      <top style="thin">
        <color indexed="64"/>
      </top>
      <bottom style="dotted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/>
      <right style="dotted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dotted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dotted">
        <color theme="0" tint="-0.14999847407452621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/>
      <bottom style="dotted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dotted">
        <color theme="0" tint="-0.14999847407452621"/>
      </right>
      <top style="thin">
        <color theme="0" tint="-0.14999847407452621"/>
      </top>
      <bottom style="dotted">
        <color theme="0" tint="-0.14999847407452621"/>
      </bottom>
      <diagonal/>
    </border>
    <border>
      <left style="thin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thin">
        <color theme="0" tint="-0.14999847407452621"/>
      </left>
      <right style="dotted">
        <color theme="0" tint="-0.14999847407452621"/>
      </right>
      <top/>
      <bottom style="dotted">
        <color theme="0" tint="-0.14999847407452621"/>
      </bottom>
      <diagonal/>
    </border>
    <border>
      <left style="dotted">
        <color theme="0" tint="-0.14999847407452621"/>
      </left>
      <right style="thin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medium">
        <color indexed="64"/>
      </right>
      <top/>
      <bottom style="dotted">
        <color rgb="FFA8ADB3"/>
      </bottom>
      <diagonal/>
    </border>
    <border>
      <left/>
      <right style="medium">
        <color indexed="64"/>
      </right>
      <top/>
      <bottom style="dotted">
        <color theme="0" tint="-0.14999847407452621"/>
      </bottom>
      <diagonal/>
    </border>
    <border>
      <left/>
      <right style="medium">
        <color indexed="64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rgb="FFA8ADB3"/>
      </bottom>
      <diagonal/>
    </border>
    <border>
      <left style="medium">
        <color indexed="64"/>
      </left>
      <right/>
      <top style="thin">
        <color rgb="FFA8ADB3"/>
      </top>
      <bottom style="thin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/>
      <bottom style="medium">
        <color indexed="64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149998474074526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rgb="FFFFFFFF"/>
      </right>
      <top style="medium">
        <color indexed="64"/>
      </top>
      <bottom style="thin">
        <color indexed="64"/>
      </bottom>
      <diagonal/>
    </border>
    <border>
      <left style="thin">
        <color rgb="FFFFFFF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A8ADB3"/>
      </bottom>
      <diagonal/>
    </border>
    <border>
      <left/>
      <right style="medium">
        <color indexed="64"/>
      </right>
      <top style="thin">
        <color rgb="FFA8ADB3"/>
      </top>
      <bottom style="dotted">
        <color rgb="FFA8ADB3"/>
      </bottom>
      <diagonal/>
    </border>
    <border>
      <left/>
      <right style="medium">
        <color indexed="64"/>
      </right>
      <top style="dotted">
        <color rgb="FFA8ADB3"/>
      </top>
      <bottom style="medium">
        <color indexed="64"/>
      </bottom>
      <diagonal/>
    </border>
    <border>
      <left/>
      <right style="medium">
        <color indexed="64"/>
      </right>
      <top style="thin">
        <color rgb="FFA8ADB3"/>
      </top>
      <bottom/>
      <diagonal/>
    </border>
    <border>
      <left/>
      <right style="medium">
        <color indexed="64"/>
      </right>
      <top style="dotted">
        <color rgb="FFA8ADB3"/>
      </top>
      <bottom/>
      <diagonal/>
    </border>
    <border>
      <left style="thin">
        <color indexed="9"/>
      </left>
      <right/>
      <top style="dotted">
        <color indexed="9"/>
      </top>
      <bottom/>
      <diagonal/>
    </border>
    <border>
      <left style="thin">
        <color indexed="9"/>
      </left>
      <right style="thin">
        <color theme="0" tint="-0.14999847407452621"/>
      </right>
      <top style="medium">
        <color indexed="64"/>
      </top>
      <bottom/>
      <diagonal/>
    </border>
    <border>
      <left style="thin">
        <color indexed="9"/>
      </left>
      <right style="thin">
        <color theme="0" tint="-0.1499984740745262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14999847407452621"/>
      </right>
      <top style="thin">
        <color indexed="9"/>
      </top>
      <bottom style="thin">
        <color indexed="9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9"/>
      </top>
      <bottom style="thin">
        <color indexed="9"/>
      </bottom>
      <diagonal/>
    </border>
    <border>
      <left/>
      <right/>
      <top style="dotted">
        <color rgb="FFA8ADB3"/>
      </top>
      <bottom style="dotted">
        <color theme="0" tint="-0.14999847407452621"/>
      </bottom>
      <diagonal/>
    </border>
    <border>
      <left style="dashed">
        <color rgb="FFA8ADB3"/>
      </left>
      <right style="dashed">
        <color theme="0" tint="-0.14999847407452621"/>
      </right>
      <top style="dotted">
        <color rgb="FFA8ADB3"/>
      </top>
      <bottom style="dotted">
        <color theme="0" tint="-0.14999847407452621"/>
      </bottom>
      <diagonal/>
    </border>
    <border>
      <left style="dashed">
        <color rgb="FFA8ADB3"/>
      </left>
      <right/>
      <top/>
      <bottom style="dotted">
        <color theme="0" tint="-0.14999847407452621"/>
      </bottom>
      <diagonal/>
    </border>
    <border>
      <left style="dashed">
        <color theme="0" tint="-0.14999847407452621"/>
      </left>
      <right style="dashed">
        <color rgb="FFA8ADB3"/>
      </right>
      <top style="dotted">
        <color rgb="FFA8ADB3"/>
      </top>
      <bottom style="dotted">
        <color theme="0" tint="-0.14999847407452621"/>
      </bottom>
      <diagonal/>
    </border>
    <border>
      <left style="dashed">
        <color rgb="FFA8ADB3"/>
      </left>
      <right style="dash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dashed">
        <color rgb="FFA8ADB3"/>
      </right>
      <top style="dotted">
        <color rgb="FFA8ADB3"/>
      </top>
      <bottom/>
      <diagonal/>
    </border>
    <border>
      <left style="dashed">
        <color rgb="FFA8ADB3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ashed">
        <color rgb="FFA8ADB3"/>
      </left>
      <right style="dashed">
        <color theme="0" tint="-0.14999847407452621"/>
      </right>
      <top/>
      <bottom style="dotted">
        <color theme="0" tint="-0.14999847407452621"/>
      </bottom>
      <diagonal/>
    </border>
    <border>
      <left/>
      <right/>
      <top style="thin">
        <color rgb="FFA8ADB3"/>
      </top>
      <bottom style="dotted">
        <color theme="0" tint="-0.14999847407452621"/>
      </bottom>
      <diagonal/>
    </border>
    <border>
      <left style="thin">
        <color theme="0" tint="-0.14999847407452621"/>
      </left>
      <right style="dotted">
        <color theme="0" tint="-0.14999847407452621"/>
      </right>
      <top style="thin">
        <color indexed="64"/>
      </top>
      <bottom style="dotted">
        <color theme="0" tint="-0.14999847407452621"/>
      </bottom>
      <diagonal/>
    </border>
    <border>
      <left style="thin">
        <color rgb="FFA8ADB3"/>
      </left>
      <right style="dotted">
        <color theme="0" tint="-0.14999847407452621"/>
      </right>
      <top/>
      <bottom style="dotted">
        <color theme="0" tint="-0.14999847407452621"/>
      </bottom>
      <diagonal/>
    </border>
    <border>
      <left style="thin">
        <color rgb="FFA8ADB3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dash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thin">
        <color theme="0" tint="-0.14999847407452621"/>
      </left>
      <right style="dotted">
        <color theme="0" tint="-0.14999847407452621"/>
      </right>
      <top style="dotted">
        <color theme="0" tint="-0.14999847407452621"/>
      </top>
      <bottom/>
      <diagonal/>
    </border>
    <border>
      <left style="dashed">
        <color rgb="FFA8ADB3"/>
      </left>
      <right style="dashed">
        <color theme="0" tint="-0.14999847407452621"/>
      </right>
      <top style="dotted">
        <color theme="0" tint="-0.14999847407452621"/>
      </top>
      <bottom/>
      <diagonal/>
    </border>
    <border>
      <left style="dashed">
        <color rgb="FFA8ADB3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 style="dashed">
        <color theme="0" tint="-0.14999847407452621"/>
      </left>
      <right style="dashed">
        <color rgb="FFA8ADB3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 style="dashed">
        <color rgb="FFA8ADB3"/>
      </right>
      <top/>
      <bottom/>
      <diagonal/>
    </border>
    <border>
      <left style="dotted">
        <color theme="0" tint="-0.14999847407452621"/>
      </left>
      <right style="dashed">
        <color rgb="FFA8ADB3"/>
      </right>
      <top style="dotted">
        <color rgb="FFA8ADB3"/>
      </top>
      <bottom style="dotted">
        <color theme="0" tint="-0.14999847407452621"/>
      </bottom>
      <diagonal/>
    </border>
    <border>
      <left/>
      <right style="medium">
        <color indexed="64"/>
      </right>
      <top style="dotted">
        <color rgb="FFA8ADB3"/>
      </top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dotted">
        <color rgb="FFA8ADB3"/>
      </bottom>
      <diagonal/>
    </border>
    <border>
      <left style="dashed">
        <color rgb="FFA8ADB3"/>
      </left>
      <right style="dotted">
        <color theme="0" tint="-0.14999847407452621"/>
      </right>
      <top style="dotted">
        <color theme="0" tint="-0.14999847407452621"/>
      </top>
      <bottom/>
      <diagonal/>
    </border>
    <border>
      <left style="dashed">
        <color rgb="FFA8ADB3"/>
      </left>
      <right style="dotted">
        <color theme="0" tint="-0.14999847407452621"/>
      </right>
      <top style="dotted">
        <color rgb="FFA8ADB3"/>
      </top>
      <bottom style="dotted">
        <color theme="0" tint="-0.14999847407452621"/>
      </bottom>
      <diagonal/>
    </border>
    <border>
      <left style="dashed">
        <color theme="0" tint="-0.14999847407452621"/>
      </left>
      <right style="dotted">
        <color rgb="FFA8ADB3"/>
      </right>
      <top/>
      <bottom style="medium">
        <color indexed="64"/>
      </bottom>
      <diagonal/>
    </border>
    <border>
      <left style="medium">
        <color indexed="64"/>
      </left>
      <right style="dotted">
        <color theme="0" tint="-0.14999847407452621"/>
      </right>
      <top style="thin">
        <color rgb="FFA8ADB3"/>
      </top>
      <bottom style="thin">
        <color theme="0" tint="-0.14999847407452621"/>
      </bottom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dotted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rgb="FFA8ADB3"/>
      </right>
      <top style="thin">
        <color rgb="FFA8ADB3"/>
      </top>
      <bottom style="thin">
        <color theme="0" tint="-0.14999847407452621"/>
      </bottom>
      <diagonal/>
    </border>
    <border>
      <left/>
      <right style="thin">
        <color rgb="FFA8ADB3"/>
      </right>
      <top style="thin">
        <color rgb="FFA8ADB3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rgb="FFA8ADB3"/>
      </top>
      <bottom style="thin">
        <color theme="0" tint="-0.14999847407452621"/>
      </bottom>
      <diagonal/>
    </border>
    <border>
      <left style="thin">
        <color rgb="FFA8ADB3"/>
      </left>
      <right style="medium">
        <color indexed="64"/>
      </right>
      <top style="thin">
        <color rgb="FFA8ADB3"/>
      </top>
      <bottom style="thin">
        <color theme="0" tint="-0.1499984740745262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rgb="FFA8ADB3"/>
      </right>
      <top style="medium">
        <color indexed="64"/>
      </top>
      <bottom/>
      <diagonal/>
    </border>
  </borders>
  <cellStyleXfs count="10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21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7" borderId="0" applyNumberFormat="0" applyBorder="0" applyAlignment="0" applyProtection="0"/>
    <xf numFmtId="0" fontId="8" fillId="11" borderId="1" applyNumberFormat="0" applyAlignment="0" applyProtection="0"/>
    <xf numFmtId="0" fontId="9" fillId="11" borderId="1" applyNumberFormat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9" borderId="1" applyNumberFormat="0" applyAlignment="0" applyProtection="0"/>
    <xf numFmtId="0" fontId="12" fillId="0" borderId="2" applyNumberFormat="0" applyFill="0" applyAlignment="0" applyProtection="0"/>
    <xf numFmtId="0" fontId="13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9" borderId="0" applyNumberFormat="0" applyBorder="0" applyAlignment="0" applyProtection="0"/>
    <xf numFmtId="0" fontId="10" fillId="9" borderId="3" applyNumberFormat="0" applyFont="0" applyAlignment="0" applyProtection="0"/>
    <xf numFmtId="0" fontId="1" fillId="9" borderId="3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25" borderId="0" applyNumberFormat="0" applyBorder="0" applyAlignment="0" applyProtection="0"/>
    <xf numFmtId="0" fontId="10" fillId="0" borderId="0"/>
    <xf numFmtId="0" fontId="1" fillId="0" borderId="0"/>
    <xf numFmtId="0" fontId="5" fillId="0" borderId="0"/>
    <xf numFmtId="0" fontId="1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44" fontId="4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16" borderId="8" applyNumberFormat="0" applyAlignment="0" applyProtection="0"/>
  </cellStyleXfs>
  <cellXfs count="1333">
    <xf numFmtId="0" fontId="0" fillId="0" borderId="0" xfId="0"/>
    <xf numFmtId="0" fontId="28" fillId="0" borderId="0" xfId="0" applyFont="1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34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8" fillId="0" borderId="0" xfId="0" applyFont="1" applyAlignment="1">
      <alignment horizontal="center"/>
    </xf>
    <xf numFmtId="0" fontId="27" fillId="26" borderId="0" xfId="0" applyFont="1" applyFill="1" applyAlignment="1">
      <alignment vertical="center"/>
    </xf>
    <xf numFmtId="0" fontId="27" fillId="26" borderId="0" xfId="0" applyFont="1" applyFill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0" xfId="0" applyFont="1" applyAlignment="1">
      <alignment vertical="center"/>
    </xf>
    <xf numFmtId="0" fontId="10" fillId="0" borderId="0" xfId="0" applyFont="1"/>
    <xf numFmtId="0" fontId="49" fillId="0" borderId="0" xfId="0" applyFont="1" applyAlignment="1">
      <alignment vertical="center"/>
    </xf>
    <xf numFmtId="0" fontId="50" fillId="0" borderId="0" xfId="0" applyFont="1" applyAlignment="1">
      <alignment horizontal="right" vertical="center"/>
    </xf>
    <xf numFmtId="0" fontId="48" fillId="0" borderId="0" xfId="68" applyNumberFormat="1" applyFont="1" applyFill="1" applyBorder="1" applyAlignment="1" applyProtection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" fontId="26" fillId="0" borderId="0" xfId="68" applyNumberFormat="1" applyFont="1" applyFill="1" applyBorder="1" applyAlignment="1" applyProtection="1">
      <alignment horizontal="right" vertical="center"/>
    </xf>
    <xf numFmtId="4" fontId="48" fillId="0" borderId="0" xfId="68" applyNumberFormat="1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center" wrapText="1"/>
    </xf>
    <xf numFmtId="167" fontId="0" fillId="0" borderId="0" xfId="0" applyNumberFormat="1" applyAlignment="1">
      <alignment vertical="center"/>
    </xf>
    <xf numFmtId="4" fontId="18" fillId="0" borderId="0" xfId="68" applyNumberFormat="1" applyFont="1" applyFill="1" applyBorder="1" applyAlignment="1" applyProtection="1">
      <alignment horizontal="right" vertical="center"/>
    </xf>
    <xf numFmtId="0" fontId="3" fillId="0" borderId="0" xfId="0" applyFont="1"/>
    <xf numFmtId="4" fontId="51" fillId="0" borderId="0" xfId="0" applyNumberFormat="1" applyFont="1" applyAlignment="1">
      <alignment vertical="center"/>
    </xf>
    <xf numFmtId="4" fontId="51" fillId="0" borderId="0" xfId="0" applyNumberFormat="1" applyFont="1" applyAlignment="1">
      <alignment horizontal="center" vertical="center"/>
    </xf>
    <xf numFmtId="168" fontId="52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8" fillId="0" borderId="70" xfId="0" applyFont="1" applyBorder="1"/>
    <xf numFmtId="4" fontId="18" fillId="0" borderId="0" xfId="68" applyNumberFormat="1" applyFont="1" applyFill="1" applyBorder="1" applyAlignment="1" applyProtection="1">
      <alignment vertical="center"/>
    </xf>
    <xf numFmtId="168" fontId="52" fillId="0" borderId="71" xfId="0" applyNumberFormat="1" applyFont="1" applyBorder="1" applyAlignment="1">
      <alignment vertical="center"/>
    </xf>
    <xf numFmtId="166" fontId="52" fillId="0" borderId="72" xfId="0" applyNumberFormat="1" applyFont="1" applyBorder="1" applyAlignment="1">
      <alignment vertical="center"/>
    </xf>
    <xf numFmtId="0" fontId="30" fillId="0" borderId="0" xfId="0" applyFont="1" applyAlignment="1">
      <alignment vertical="top"/>
    </xf>
    <xf numFmtId="0" fontId="30" fillId="0" borderId="10" xfId="0" applyFont="1" applyBorder="1" applyAlignment="1">
      <alignment vertical="top"/>
    </xf>
    <xf numFmtId="4" fontId="51" fillId="0" borderId="10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0" fontId="0" fillId="0" borderId="34" xfId="0" applyBorder="1"/>
    <xf numFmtId="0" fontId="51" fillId="0" borderId="11" xfId="0" applyFont="1" applyBorder="1" applyAlignment="1">
      <alignment vertical="center"/>
    </xf>
    <xf numFmtId="0" fontId="0" fillId="0" borderId="35" xfId="0" applyBorder="1"/>
    <xf numFmtId="166" fontId="52" fillId="0" borderId="73" xfId="0" applyNumberFormat="1" applyFont="1" applyBorder="1" applyAlignment="1">
      <alignment vertical="center"/>
    </xf>
    <xf numFmtId="166" fontId="52" fillId="0" borderId="14" xfId="0" applyNumberFormat="1" applyFont="1" applyBorder="1" applyAlignment="1">
      <alignment vertical="center"/>
    </xf>
    <xf numFmtId="166" fontId="52" fillId="0" borderId="74" xfId="0" applyNumberFormat="1" applyFont="1" applyBorder="1" applyAlignment="1">
      <alignment vertical="center"/>
    </xf>
    <xf numFmtId="0" fontId="4" fillId="0" borderId="11" xfId="0" applyFont="1" applyBorder="1"/>
    <xf numFmtId="0" fontId="0" fillId="0" borderId="36" xfId="0" applyBorder="1"/>
    <xf numFmtId="0" fontId="18" fillId="0" borderId="0" xfId="82" applyFont="1"/>
    <xf numFmtId="0" fontId="18" fillId="0" borderId="0" xfId="82" applyFont="1" applyAlignment="1">
      <alignment horizontal="left" vertical="center"/>
    </xf>
    <xf numFmtId="0" fontId="34" fillId="0" borderId="0" xfId="82" applyFont="1" applyAlignment="1">
      <alignment vertical="top" wrapText="1"/>
    </xf>
    <xf numFmtId="0" fontId="1" fillId="0" borderId="0" xfId="82" applyAlignment="1">
      <alignment vertical="top" wrapText="1"/>
    </xf>
    <xf numFmtId="0" fontId="18" fillId="0" borderId="0" xfId="82" applyFont="1" applyAlignment="1">
      <alignment horizontal="center"/>
    </xf>
    <xf numFmtId="0" fontId="1" fillId="0" borderId="0" xfId="82"/>
    <xf numFmtId="0" fontId="34" fillId="0" borderId="0" xfId="82" quotePrefix="1" applyFont="1" applyAlignment="1">
      <alignment vertical="top" wrapText="1"/>
    </xf>
    <xf numFmtId="0" fontId="1" fillId="0" borderId="0" xfId="0" applyFont="1"/>
    <xf numFmtId="0" fontId="34" fillId="0" borderId="37" xfId="82" quotePrefix="1" applyFont="1" applyBorder="1" applyAlignment="1">
      <alignment vertical="top" wrapText="1"/>
    </xf>
    <xf numFmtId="0" fontId="34" fillId="0" borderId="37" xfId="82" applyFont="1" applyBorder="1" applyAlignment="1">
      <alignment vertical="top" wrapText="1"/>
    </xf>
    <xf numFmtId="0" fontId="26" fillId="0" borderId="0" xfId="0" applyFont="1" applyAlignment="1">
      <alignment horizontal="left" vertical="center"/>
    </xf>
    <xf numFmtId="166" fontId="52" fillId="0" borderId="14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vertical="top"/>
    </xf>
    <xf numFmtId="0" fontId="18" fillId="0" borderId="40" xfId="0" applyFont="1" applyBorder="1" applyAlignment="1">
      <alignment vertical="top"/>
    </xf>
    <xf numFmtId="0" fontId="18" fillId="0" borderId="11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18" fillId="0" borderId="0" xfId="0" applyFont="1" applyAlignment="1">
      <alignment vertical="top"/>
    </xf>
    <xf numFmtId="0" fontId="18" fillId="0" borderId="28" xfId="0" applyFont="1" applyBorder="1" applyAlignment="1">
      <alignment vertical="top"/>
    </xf>
    <xf numFmtId="49" fontId="18" fillId="0" borderId="0" xfId="0" applyNumberFormat="1" applyFont="1" applyAlignment="1">
      <alignment vertical="top"/>
    </xf>
    <xf numFmtId="0" fontId="37" fillId="0" borderId="0" xfId="84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48" fillId="0" borderId="0" xfId="68" applyNumberFormat="1" applyFont="1" applyFill="1" applyBorder="1" applyAlignment="1" applyProtection="1">
      <alignment horizontal="center"/>
    </xf>
    <xf numFmtId="0" fontId="0" fillId="0" borderId="14" xfId="0" applyBorder="1" applyAlignment="1">
      <alignment horizontal="center"/>
    </xf>
    <xf numFmtId="0" fontId="0" fillId="0" borderId="36" xfId="0" applyBorder="1" applyAlignment="1">
      <alignment horizontal="center"/>
    </xf>
    <xf numFmtId="49" fontId="18" fillId="0" borderId="0" xfId="0" applyNumberFormat="1" applyFont="1" applyAlignment="1">
      <alignment horizontal="center" vertical="top"/>
    </xf>
    <xf numFmtId="0" fontId="52" fillId="0" borderId="14" xfId="0" applyFont="1" applyBorder="1" applyAlignment="1">
      <alignment horizontal="center" vertical="center"/>
    </xf>
    <xf numFmtId="0" fontId="53" fillId="0" borderId="0" xfId="0" applyFont="1"/>
    <xf numFmtId="0" fontId="53" fillId="0" borderId="11" xfId="0" applyFont="1" applyBorder="1"/>
    <xf numFmtId="0" fontId="53" fillId="0" borderId="0" xfId="0" applyFont="1" applyAlignment="1">
      <alignment horizontal="center"/>
    </xf>
    <xf numFmtId="0" fontId="53" fillId="0" borderId="10" xfId="0" applyFont="1" applyBorder="1"/>
    <xf numFmtId="0" fontId="54" fillId="0" borderId="0" xfId="0" applyFont="1"/>
    <xf numFmtId="0" fontId="1" fillId="0" borderId="0" xfId="0" applyFont="1" applyAlignment="1">
      <alignment vertical="top" wrapText="1"/>
    </xf>
    <xf numFmtId="0" fontId="56" fillId="0" borderId="0" xfId="85" applyFont="1" applyAlignment="1">
      <alignment horizontal="left" vertical="top"/>
    </xf>
    <xf numFmtId="0" fontId="56" fillId="0" borderId="78" xfId="85" applyFont="1" applyBorder="1" applyAlignment="1">
      <alignment horizontal="left" vertical="top" wrapText="1"/>
    </xf>
    <xf numFmtId="0" fontId="56" fillId="0" borderId="79" xfId="85" applyFont="1" applyBorder="1" applyAlignment="1">
      <alignment horizontal="left" vertical="top" wrapText="1"/>
    </xf>
    <xf numFmtId="0" fontId="56" fillId="0" borderId="80" xfId="85" applyFont="1" applyBorder="1" applyAlignment="1">
      <alignment horizontal="left" vertical="top" wrapText="1"/>
    </xf>
    <xf numFmtId="0" fontId="56" fillId="0" borderId="81" xfId="85" applyFont="1" applyBorder="1" applyAlignment="1">
      <alignment horizontal="left" vertical="top" wrapText="1" indent="4"/>
    </xf>
    <xf numFmtId="0" fontId="56" fillId="0" borderId="78" xfId="85" applyFont="1" applyBorder="1" applyAlignment="1">
      <alignment horizontal="center" vertical="top" wrapText="1"/>
    </xf>
    <xf numFmtId="0" fontId="56" fillId="0" borderId="82" xfId="85" applyFont="1" applyBorder="1" applyAlignment="1">
      <alignment horizontal="left" vertical="top" wrapText="1"/>
    </xf>
    <xf numFmtId="0" fontId="1" fillId="0" borderId="79" xfId="85" applyFont="1" applyBorder="1" applyAlignment="1">
      <alignment horizontal="left" vertical="top" wrapText="1"/>
    </xf>
    <xf numFmtId="0" fontId="1" fillId="0" borderId="83" xfId="85" applyFont="1" applyBorder="1" applyAlignment="1">
      <alignment horizontal="center" vertical="top" wrapText="1"/>
    </xf>
    <xf numFmtId="0" fontId="1" fillId="0" borderId="80" xfId="85" applyFont="1" applyBorder="1" applyAlignment="1">
      <alignment horizontal="center" vertical="top" wrapText="1"/>
    </xf>
    <xf numFmtId="0" fontId="1" fillId="0" borderId="84" xfId="85" applyFont="1" applyBorder="1" applyAlignment="1">
      <alignment horizontal="left" vertical="top" wrapText="1"/>
    </xf>
    <xf numFmtId="0" fontId="1" fillId="0" borderId="85" xfId="85" applyFont="1" applyBorder="1" applyAlignment="1">
      <alignment horizontal="left" vertical="top" wrapText="1"/>
    </xf>
    <xf numFmtId="0" fontId="57" fillId="0" borderId="0" xfId="85" applyFont="1" applyAlignment="1">
      <alignment horizontal="left" vertical="top"/>
    </xf>
    <xf numFmtId="0" fontId="52" fillId="30" borderId="79" xfId="85" applyFont="1" applyFill="1" applyBorder="1" applyAlignment="1">
      <alignment horizontal="center" vertical="top" wrapText="1"/>
    </xf>
    <xf numFmtId="0" fontId="52" fillId="30" borderId="86" xfId="85" applyFont="1" applyFill="1" applyBorder="1" applyAlignment="1">
      <alignment horizontal="center" vertical="top" wrapText="1"/>
    </xf>
    <xf numFmtId="0" fontId="56" fillId="0" borderId="87" xfId="85" applyFont="1" applyBorder="1" applyAlignment="1">
      <alignment horizontal="left" vertical="top" wrapText="1"/>
    </xf>
    <xf numFmtId="0" fontId="1" fillId="0" borderId="87" xfId="85" applyFont="1" applyBorder="1" applyAlignment="1">
      <alignment horizontal="left" vertical="top" wrapText="1"/>
    </xf>
    <xf numFmtId="0" fontId="1" fillId="0" borderId="88" xfId="85" applyFont="1" applyBorder="1" applyAlignment="1">
      <alignment horizontal="left" vertical="top" wrapText="1"/>
    </xf>
    <xf numFmtId="0" fontId="1" fillId="0" borderId="89" xfId="85" applyFont="1" applyBorder="1" applyAlignment="1">
      <alignment horizontal="left" vertical="top" wrapText="1"/>
    </xf>
    <xf numFmtId="0" fontId="1" fillId="0" borderId="90" xfId="85" applyFont="1" applyBorder="1" applyAlignment="1">
      <alignment horizontal="left" vertical="top" wrapText="1"/>
    </xf>
    <xf numFmtId="0" fontId="52" fillId="30" borderId="87" xfId="85" applyFont="1" applyFill="1" applyBorder="1" applyAlignment="1">
      <alignment horizontal="left" vertical="top" wrapText="1" indent="7"/>
    </xf>
    <xf numFmtId="0" fontId="52" fillId="30" borderId="91" xfId="85" applyFont="1" applyFill="1" applyBorder="1" applyAlignment="1">
      <alignment horizontal="left" vertical="top" wrapText="1" indent="8"/>
    </xf>
    <xf numFmtId="0" fontId="52" fillId="30" borderId="87" xfId="85" applyFont="1" applyFill="1" applyBorder="1" applyAlignment="1">
      <alignment horizontal="center" vertical="top" wrapText="1"/>
    </xf>
    <xf numFmtId="0" fontId="56" fillId="0" borderId="92" xfId="85" applyFont="1" applyBorder="1" applyAlignment="1">
      <alignment horizontal="left" vertical="top" wrapText="1"/>
    </xf>
    <xf numFmtId="0" fontId="56" fillId="0" borderId="93" xfId="85" applyFont="1" applyBorder="1" applyAlignment="1">
      <alignment horizontal="left" vertical="top" wrapText="1" indent="2"/>
    </xf>
    <xf numFmtId="0" fontId="1" fillId="0" borderId="87" xfId="85" applyFont="1" applyBorder="1" applyAlignment="1">
      <alignment horizontal="right" vertical="top" wrapText="1" indent="8"/>
    </xf>
    <xf numFmtId="4" fontId="18" fillId="0" borderId="0" xfId="70" applyNumberFormat="1" applyFont="1" applyFill="1" applyBorder="1" applyAlignment="1" applyProtection="1">
      <alignment horizontal="right" vertical="center"/>
    </xf>
    <xf numFmtId="4" fontId="26" fillId="0" borderId="0" xfId="70" applyNumberFormat="1" applyFont="1" applyFill="1" applyBorder="1" applyAlignment="1" applyProtection="1">
      <alignment horizontal="right" vertical="center"/>
    </xf>
    <xf numFmtId="0" fontId="0" fillId="0" borderId="61" xfId="0" applyBorder="1"/>
    <xf numFmtId="10" fontId="0" fillId="0" borderId="0" xfId="0" applyNumberFormat="1"/>
    <xf numFmtId="0" fontId="0" fillId="0" borderId="64" xfId="0" applyBorder="1"/>
    <xf numFmtId="0" fontId="26" fillId="0" borderId="6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0" borderId="0" xfId="90" applyFont="1"/>
    <xf numFmtId="0" fontId="1" fillId="0" borderId="0" xfId="90" applyFont="1" applyAlignment="1">
      <alignment horizontal="center"/>
    </xf>
    <xf numFmtId="0" fontId="40" fillId="0" borderId="0" xfId="90" applyFont="1"/>
    <xf numFmtId="0" fontId="3" fillId="0" borderId="0" xfId="90" applyFont="1"/>
    <xf numFmtId="166" fontId="58" fillId="0" borderId="97" xfId="90" applyNumberFormat="1" applyFont="1" applyBorder="1" applyAlignment="1">
      <alignment vertical="center"/>
    </xf>
    <xf numFmtId="166" fontId="58" fillId="0" borderId="14" xfId="90" applyNumberFormat="1" applyFont="1" applyBorder="1" applyAlignment="1">
      <alignment vertical="center"/>
    </xf>
    <xf numFmtId="0" fontId="58" fillId="0" borderId="14" xfId="90" applyFont="1" applyBorder="1" applyAlignment="1">
      <alignment horizontal="center" vertical="center"/>
    </xf>
    <xf numFmtId="0" fontId="1" fillId="0" borderId="14" xfId="90" applyFont="1" applyBorder="1"/>
    <xf numFmtId="0" fontId="1" fillId="0" borderId="14" xfId="90" applyFont="1" applyBorder="1" applyAlignment="1">
      <alignment horizontal="center"/>
    </xf>
    <xf numFmtId="166" fontId="58" fillId="0" borderId="14" xfId="90" applyNumberFormat="1" applyFont="1" applyBorder="1" applyAlignment="1">
      <alignment horizontal="center" vertical="center"/>
    </xf>
    <xf numFmtId="0" fontId="40" fillId="0" borderId="14" xfId="90" applyFont="1" applyBorder="1"/>
    <xf numFmtId="0" fontId="1" fillId="0" borderId="12" xfId="90" applyFont="1" applyBorder="1"/>
    <xf numFmtId="166" fontId="58" fillId="0" borderId="98" xfId="90" applyNumberFormat="1" applyFont="1" applyBorder="1" applyAlignment="1">
      <alignment vertical="center"/>
    </xf>
    <xf numFmtId="4" fontId="58" fillId="32" borderId="99" xfId="90" applyNumberFormat="1" applyFont="1" applyFill="1" applyBorder="1" applyAlignment="1">
      <alignment vertical="center"/>
    </xf>
    <xf numFmtId="168" fontId="58" fillId="0" borderId="101" xfId="90" applyNumberFormat="1" applyFont="1" applyBorder="1" applyAlignment="1">
      <alignment vertical="center"/>
    </xf>
    <xf numFmtId="166" fontId="58" fillId="32" borderId="102" xfId="90" applyNumberFormat="1" applyFont="1" applyFill="1" applyBorder="1" applyAlignment="1">
      <alignment horizontal="center" vertical="center"/>
    </xf>
    <xf numFmtId="4" fontId="58" fillId="32" borderId="103" xfId="90" applyNumberFormat="1" applyFont="1" applyFill="1" applyBorder="1" applyAlignment="1">
      <alignment vertical="center"/>
    </xf>
    <xf numFmtId="166" fontId="58" fillId="32" borderId="103" xfId="90" applyNumberFormat="1" applyFont="1" applyFill="1" applyBorder="1" applyAlignment="1">
      <alignment vertical="center"/>
    </xf>
    <xf numFmtId="4" fontId="58" fillId="0" borderId="0" xfId="90" applyNumberFormat="1" applyFont="1" applyAlignment="1">
      <alignment vertical="center"/>
    </xf>
    <xf numFmtId="166" fontId="58" fillId="0" borderId="0" xfId="90" applyNumberFormat="1" applyFont="1" applyAlignment="1">
      <alignment horizontal="center" vertical="center"/>
    </xf>
    <xf numFmtId="166" fontId="58" fillId="0" borderId="0" xfId="90" applyNumberFormat="1" applyFont="1" applyAlignment="1">
      <alignment vertical="center"/>
    </xf>
    <xf numFmtId="166" fontId="58" fillId="32" borderId="100" xfId="90" applyNumberFormat="1" applyFont="1" applyFill="1" applyBorder="1" applyAlignment="1">
      <alignment vertical="center"/>
    </xf>
    <xf numFmtId="0" fontId="59" fillId="0" borderId="0" xfId="90" applyFont="1" applyAlignment="1">
      <alignment vertical="center"/>
    </xf>
    <xf numFmtId="0" fontId="4" fillId="0" borderId="11" xfId="90" applyFont="1" applyBorder="1"/>
    <xf numFmtId="168" fontId="58" fillId="0" borderId="0" xfId="90" applyNumberFormat="1" applyFont="1" applyAlignment="1">
      <alignment vertical="center"/>
    </xf>
    <xf numFmtId="4" fontId="58" fillId="32" borderId="0" xfId="90" applyNumberFormat="1" applyFont="1" applyFill="1" applyAlignment="1">
      <alignment vertical="center"/>
    </xf>
    <xf numFmtId="0" fontId="1" fillId="0" borderId="11" xfId="90" applyFont="1" applyBorder="1"/>
    <xf numFmtId="166" fontId="58" fillId="0" borderId="104" xfId="90" applyNumberFormat="1" applyFont="1" applyBorder="1" applyAlignment="1">
      <alignment vertical="center"/>
    </xf>
    <xf numFmtId="169" fontId="58" fillId="0" borderId="0" xfId="90" applyNumberFormat="1" applyFont="1" applyAlignment="1">
      <alignment vertical="center"/>
    </xf>
    <xf numFmtId="0" fontId="42" fillId="0" borderId="0" xfId="90" applyFont="1" applyAlignment="1">
      <alignment vertical="center"/>
    </xf>
    <xf numFmtId="0" fontId="1" fillId="0" borderId="35" xfId="90" applyFont="1" applyBorder="1"/>
    <xf numFmtId="0" fontId="1" fillId="0" borderId="34" xfId="90" applyFont="1" applyBorder="1"/>
    <xf numFmtId="0" fontId="1" fillId="0" borderId="10" xfId="90" applyFont="1" applyBorder="1"/>
    <xf numFmtId="4" fontId="60" fillId="0" borderId="0" xfId="70" applyNumberFormat="1" applyFont="1" applyFill="1" applyBorder="1" applyAlignment="1" applyProtection="1">
      <alignment horizontal="right" vertical="center"/>
    </xf>
    <xf numFmtId="0" fontId="61" fillId="0" borderId="0" xfId="90" applyFont="1" applyAlignment="1">
      <alignment horizontal="right" vertical="center"/>
    </xf>
    <xf numFmtId="0" fontId="60" fillId="0" borderId="0" xfId="70" applyNumberFormat="1" applyFont="1" applyFill="1" applyBorder="1" applyAlignment="1" applyProtection="1"/>
    <xf numFmtId="4" fontId="60" fillId="33" borderId="105" xfId="70" applyNumberFormat="1" applyFont="1" applyFill="1" applyBorder="1" applyAlignment="1" applyProtection="1">
      <alignment horizontal="right" vertical="center"/>
    </xf>
    <xf numFmtId="0" fontId="60" fillId="0" borderId="0" xfId="70" applyNumberFormat="1" applyFont="1" applyFill="1" applyBorder="1" applyAlignment="1" applyProtection="1">
      <alignment horizontal="center"/>
    </xf>
    <xf numFmtId="0" fontId="18" fillId="0" borderId="0" xfId="90" applyFont="1"/>
    <xf numFmtId="0" fontId="42" fillId="0" borderId="0" xfId="90" applyFont="1"/>
    <xf numFmtId="0" fontId="18" fillId="0" borderId="0" xfId="90" applyFont="1" applyAlignment="1">
      <alignment horizontal="center"/>
    </xf>
    <xf numFmtId="4" fontId="1" fillId="0" borderId="0" xfId="90" applyNumberFormat="1" applyFont="1" applyAlignment="1">
      <alignment vertical="center"/>
    </xf>
    <xf numFmtId="167" fontId="1" fillId="0" borderId="0" xfId="90" applyNumberFormat="1" applyFont="1" applyAlignment="1">
      <alignment vertical="center"/>
    </xf>
    <xf numFmtId="0" fontId="1" fillId="0" borderId="0" xfId="90" applyFont="1" applyAlignment="1">
      <alignment horizontal="center" vertical="center"/>
    </xf>
    <xf numFmtId="0" fontId="1" fillId="0" borderId="0" xfId="90" applyFont="1" applyAlignment="1">
      <alignment vertical="center"/>
    </xf>
    <xf numFmtId="0" fontId="18" fillId="0" borderId="0" xfId="90" applyFont="1" applyAlignment="1">
      <alignment horizontal="center" vertical="center"/>
    </xf>
    <xf numFmtId="4" fontId="26" fillId="34" borderId="106" xfId="70" applyNumberFormat="1" applyFont="1" applyFill="1" applyBorder="1" applyAlignment="1" applyProtection="1">
      <alignment horizontal="right" vertical="center"/>
    </xf>
    <xf numFmtId="167" fontId="18" fillId="0" borderId="0" xfId="79" applyNumberFormat="1" applyFont="1" applyFill="1" applyBorder="1" applyAlignment="1">
      <alignment horizontal="center" vertical="center"/>
    </xf>
    <xf numFmtId="167" fontId="18" fillId="0" borderId="0" xfId="79" applyNumberFormat="1" applyFont="1" applyFill="1" applyBorder="1" applyAlignment="1">
      <alignment horizontal="right" vertical="center"/>
    </xf>
    <xf numFmtId="169" fontId="18" fillId="0" borderId="108" xfId="79" applyNumberFormat="1" applyFont="1" applyFill="1" applyBorder="1" applyAlignment="1">
      <alignment horizontal="center" vertical="center"/>
    </xf>
    <xf numFmtId="167" fontId="18" fillId="0" borderId="109" xfId="79" applyNumberFormat="1" applyFont="1" applyFill="1" applyBorder="1" applyAlignment="1">
      <alignment horizontal="right" vertical="center"/>
    </xf>
    <xf numFmtId="2" fontId="18" fillId="0" borderId="110" xfId="90" applyNumberFormat="1" applyFont="1" applyBorder="1" applyAlignment="1">
      <alignment horizontal="right" vertical="center"/>
    </xf>
    <xf numFmtId="4" fontId="18" fillId="34" borderId="116" xfId="70" applyNumberFormat="1" applyFont="1" applyFill="1" applyBorder="1" applyAlignment="1" applyProtection="1">
      <alignment horizontal="right" vertical="center"/>
    </xf>
    <xf numFmtId="167" fontId="18" fillId="0" borderId="110" xfId="90" applyNumberFormat="1" applyFont="1" applyBorder="1" applyAlignment="1">
      <alignment horizontal="right" vertical="center"/>
    </xf>
    <xf numFmtId="169" fontId="18" fillId="34" borderId="116" xfId="70" applyNumberFormat="1" applyFont="1" applyFill="1" applyBorder="1" applyAlignment="1" applyProtection="1">
      <alignment horizontal="right" vertical="center"/>
    </xf>
    <xf numFmtId="2" fontId="18" fillId="0" borderId="119" xfId="90" applyNumberFormat="1" applyFont="1" applyBorder="1" applyAlignment="1">
      <alignment horizontal="right" vertical="center"/>
    </xf>
    <xf numFmtId="0" fontId="18" fillId="0" borderId="0" xfId="90" applyFont="1" applyAlignment="1">
      <alignment horizontal="center" wrapText="1"/>
    </xf>
    <xf numFmtId="0" fontId="18" fillId="34" borderId="106" xfId="90" applyFont="1" applyFill="1" applyBorder="1" applyAlignment="1">
      <alignment horizontal="center" vertical="center"/>
    </xf>
    <xf numFmtId="0" fontId="18" fillId="34" borderId="106" xfId="90" applyFont="1" applyFill="1" applyBorder="1" applyAlignment="1">
      <alignment horizontal="center"/>
    </xf>
    <xf numFmtId="0" fontId="1" fillId="0" borderId="0" xfId="90" applyFont="1" applyAlignment="1">
      <alignment wrapText="1"/>
    </xf>
    <xf numFmtId="0" fontId="18" fillId="0" borderId="0" xfId="90" applyFont="1" applyAlignment="1">
      <alignment wrapText="1"/>
    </xf>
    <xf numFmtId="0" fontId="29" fillId="0" borderId="0" xfId="90" applyFont="1" applyAlignment="1">
      <alignment vertical="center" wrapText="1"/>
    </xf>
    <xf numFmtId="0" fontId="1" fillId="0" borderId="11" xfId="90" applyFont="1" applyBorder="1" applyAlignment="1">
      <alignment wrapText="1"/>
    </xf>
    <xf numFmtId="0" fontId="1" fillId="0" borderId="10" xfId="90" applyFont="1" applyBorder="1" applyAlignment="1">
      <alignment wrapText="1"/>
    </xf>
    <xf numFmtId="0" fontId="18" fillId="34" borderId="122" xfId="90" applyFont="1" applyFill="1" applyBorder="1" applyAlignment="1">
      <alignment horizontal="center" vertical="center" wrapText="1"/>
    </xf>
    <xf numFmtId="0" fontId="18" fillId="0" borderId="0" xfId="90" applyFont="1" applyAlignment="1">
      <alignment horizontal="center" vertical="center" wrapText="1"/>
    </xf>
    <xf numFmtId="10" fontId="18" fillId="34" borderId="116" xfId="79" applyNumberFormat="1" applyFont="1" applyFill="1" applyBorder="1" applyAlignment="1" applyProtection="1">
      <alignment horizontal="right" vertical="center"/>
    </xf>
    <xf numFmtId="9" fontId="1" fillId="0" borderId="0" xfId="90" applyNumberFormat="1" applyFont="1"/>
    <xf numFmtId="0" fontId="1" fillId="0" borderId="36" xfId="90" applyFont="1" applyBorder="1"/>
    <xf numFmtId="0" fontId="1" fillId="0" borderId="36" xfId="90" applyFont="1" applyBorder="1" applyAlignment="1">
      <alignment horizontal="center"/>
    </xf>
    <xf numFmtId="3" fontId="18" fillId="34" borderId="107" xfId="70" applyNumberFormat="1" applyFont="1" applyFill="1" applyBorder="1" applyAlignment="1" applyProtection="1">
      <alignment horizontal="center" vertical="center"/>
    </xf>
    <xf numFmtId="4" fontId="18" fillId="0" borderId="0" xfId="90" applyNumberFormat="1" applyFont="1" applyAlignment="1">
      <alignment vertical="center"/>
    </xf>
    <xf numFmtId="167" fontId="18" fillId="0" borderId="124" xfId="79" applyNumberFormat="1" applyFont="1" applyFill="1" applyBorder="1" applyAlignment="1">
      <alignment horizontal="center" vertical="center"/>
    </xf>
    <xf numFmtId="0" fontId="42" fillId="0" borderId="128" xfId="90" applyFont="1" applyBorder="1" applyAlignment="1">
      <alignment vertical="top"/>
    </xf>
    <xf numFmtId="167" fontId="18" fillId="0" borderId="130" xfId="79" applyNumberFormat="1" applyFont="1" applyFill="1" applyBorder="1" applyAlignment="1">
      <alignment horizontal="center" vertical="center"/>
    </xf>
    <xf numFmtId="0" fontId="29" fillId="0" borderId="0" xfId="90" applyFont="1" applyAlignment="1">
      <alignment vertical="center"/>
    </xf>
    <xf numFmtId="0" fontId="18" fillId="34" borderId="122" xfId="90" applyFont="1" applyFill="1" applyBorder="1" applyAlignment="1">
      <alignment horizontal="center" vertical="center"/>
    </xf>
    <xf numFmtId="0" fontId="18" fillId="34" borderId="123" xfId="90" applyFont="1" applyFill="1" applyBorder="1" applyAlignment="1">
      <alignment horizontal="center" vertical="center"/>
    </xf>
    <xf numFmtId="0" fontId="1" fillId="0" borderId="13" xfId="90" applyFont="1" applyBorder="1"/>
    <xf numFmtId="4" fontId="60" fillId="0" borderId="0" xfId="90" applyNumberFormat="1" applyFont="1" applyAlignment="1">
      <alignment vertical="center"/>
    </xf>
    <xf numFmtId="0" fontId="60" fillId="0" borderId="0" xfId="90" applyFont="1" applyAlignment="1">
      <alignment vertical="center"/>
    </xf>
    <xf numFmtId="0" fontId="18" fillId="0" borderId="0" xfId="90" applyFont="1" applyAlignment="1">
      <alignment vertical="center"/>
    </xf>
    <xf numFmtId="0" fontId="26" fillId="0" borderId="0" xfId="90" applyFont="1" applyAlignment="1">
      <alignment vertical="center"/>
    </xf>
    <xf numFmtId="0" fontId="62" fillId="0" borderId="0" xfId="90" applyFont="1" applyAlignment="1">
      <alignment vertical="center"/>
    </xf>
    <xf numFmtId="4" fontId="62" fillId="0" borderId="10" xfId="90" applyNumberFormat="1" applyFont="1" applyBorder="1" applyAlignment="1">
      <alignment vertical="center"/>
    </xf>
    <xf numFmtId="4" fontId="62" fillId="0" borderId="0" xfId="90" applyNumberFormat="1" applyFont="1" applyAlignment="1">
      <alignment horizontal="center" vertical="center"/>
    </xf>
    <xf numFmtId="4" fontId="58" fillId="32" borderId="53" xfId="90" applyNumberFormat="1" applyFont="1" applyFill="1" applyBorder="1" applyAlignment="1">
      <alignment vertical="center"/>
    </xf>
    <xf numFmtId="4" fontId="58" fillId="32" borderId="139" xfId="90" applyNumberFormat="1" applyFont="1" applyFill="1" applyBorder="1" applyAlignment="1">
      <alignment vertical="center"/>
    </xf>
    <xf numFmtId="49" fontId="18" fillId="0" borderId="0" xfId="90" applyNumberFormat="1" applyFont="1" applyAlignment="1">
      <alignment vertical="top"/>
    </xf>
    <xf numFmtId="0" fontId="63" fillId="0" borderId="0" xfId="90" applyFont="1" applyAlignment="1">
      <alignment vertical="center"/>
    </xf>
    <xf numFmtId="0" fontId="62" fillId="0" borderId="11" xfId="90" applyFont="1" applyBorder="1" applyAlignment="1">
      <alignment vertical="center"/>
    </xf>
    <xf numFmtId="0" fontId="30" fillId="0" borderId="10" xfId="90" applyFont="1" applyBorder="1" applyAlignment="1">
      <alignment vertical="top"/>
    </xf>
    <xf numFmtId="0" fontId="30" fillId="0" borderId="0" xfId="90" applyFont="1" applyAlignment="1">
      <alignment vertical="top"/>
    </xf>
    <xf numFmtId="0" fontId="30" fillId="0" borderId="0" xfId="90" applyFont="1" applyAlignment="1">
      <alignment horizontal="center" vertical="top"/>
    </xf>
    <xf numFmtId="0" fontId="18" fillId="0" borderId="0" xfId="90" applyFont="1" applyAlignment="1">
      <alignment horizontal="left" vertical="center"/>
    </xf>
    <xf numFmtId="0" fontId="42" fillId="0" borderId="0" xfId="90" applyFont="1" applyAlignment="1">
      <alignment horizontal="left" vertical="center"/>
    </xf>
    <xf numFmtId="0" fontId="18" fillId="0" borderId="11" xfId="90" applyFont="1" applyBorder="1" applyAlignment="1">
      <alignment horizontal="left" vertical="center"/>
    </xf>
    <xf numFmtId="49" fontId="18" fillId="0" borderId="0" xfId="90" applyNumberFormat="1" applyFont="1" applyAlignment="1">
      <alignment horizontal="center" vertical="top"/>
    </xf>
    <xf numFmtId="0" fontId="61" fillId="0" borderId="0" xfId="90" applyFont="1" applyAlignment="1">
      <alignment horizontal="left" vertical="center"/>
    </xf>
    <xf numFmtId="0" fontId="61" fillId="0" borderId="0" xfId="90" applyFont="1" applyAlignment="1">
      <alignment horizontal="center" vertical="center"/>
    </xf>
    <xf numFmtId="0" fontId="18" fillId="0" borderId="0" xfId="90" applyFont="1" applyAlignment="1">
      <alignment vertical="top"/>
    </xf>
    <xf numFmtId="0" fontId="61" fillId="0" borderId="11" xfId="90" applyFont="1" applyBorder="1" applyAlignment="1">
      <alignment horizontal="left" vertical="center"/>
    </xf>
    <xf numFmtId="0" fontId="1" fillId="0" borderId="10" xfId="90" applyFont="1" applyBorder="1" applyAlignment="1">
      <alignment vertical="center"/>
    </xf>
    <xf numFmtId="0" fontId="40" fillId="0" borderId="0" xfId="90" applyFont="1" applyAlignment="1">
      <alignment vertical="center"/>
    </xf>
    <xf numFmtId="0" fontId="1" fillId="0" borderId="11" xfId="90" applyFont="1" applyBorder="1" applyAlignment="1">
      <alignment vertical="center"/>
    </xf>
    <xf numFmtId="4" fontId="18" fillId="36" borderId="116" xfId="70" applyNumberFormat="1" applyFont="1" applyFill="1" applyBorder="1" applyAlignment="1" applyProtection="1">
      <alignment horizontal="right" vertical="center"/>
    </xf>
    <xf numFmtId="167" fontId="18" fillId="29" borderId="130" xfId="79" applyNumberFormat="1" applyFont="1" applyFill="1" applyBorder="1" applyAlignment="1">
      <alignment horizontal="center" vertical="center"/>
    </xf>
    <xf numFmtId="2" fontId="18" fillId="34" borderId="116" xfId="70" applyNumberFormat="1" applyFont="1" applyFill="1" applyBorder="1" applyAlignment="1" applyProtection="1">
      <alignment horizontal="right" vertical="center"/>
    </xf>
    <xf numFmtId="2" fontId="18" fillId="29" borderId="109" xfId="79" applyNumberFormat="1" applyFont="1" applyFill="1" applyBorder="1" applyAlignment="1">
      <alignment horizontal="right" vertical="center"/>
    </xf>
    <xf numFmtId="167" fontId="18" fillId="29" borderId="109" xfId="79" applyNumberFormat="1" applyFont="1" applyFill="1" applyBorder="1" applyAlignment="1">
      <alignment horizontal="right" vertical="center"/>
    </xf>
    <xf numFmtId="167" fontId="18" fillId="31" borderId="109" xfId="79" applyNumberFormat="1" applyFont="1" applyFill="1" applyBorder="1" applyAlignment="1">
      <alignment horizontal="right" vertical="center"/>
    </xf>
    <xf numFmtId="166" fontId="58" fillId="33" borderId="100" xfId="90" applyNumberFormat="1" applyFont="1" applyFill="1" applyBorder="1" applyAlignment="1">
      <alignment vertical="center"/>
    </xf>
    <xf numFmtId="166" fontId="58" fillId="33" borderId="103" xfId="90" applyNumberFormat="1" applyFont="1" applyFill="1" applyBorder="1" applyAlignment="1">
      <alignment vertical="center"/>
    </xf>
    <xf numFmtId="4" fontId="58" fillId="33" borderId="103" xfId="90" applyNumberFormat="1" applyFont="1" applyFill="1" applyBorder="1" applyAlignment="1">
      <alignment vertical="center"/>
    </xf>
    <xf numFmtId="166" fontId="58" fillId="33" borderId="102" xfId="90" applyNumberFormat="1" applyFont="1" applyFill="1" applyBorder="1" applyAlignment="1">
      <alignment horizontal="center" vertical="center"/>
    </xf>
    <xf numFmtId="4" fontId="58" fillId="33" borderId="99" xfId="90" applyNumberFormat="1" applyFont="1" applyFill="1" applyBorder="1" applyAlignment="1">
      <alignment vertical="center"/>
    </xf>
    <xf numFmtId="0" fontId="18" fillId="31" borderId="0" xfId="90" applyFont="1" applyFill="1"/>
    <xf numFmtId="0" fontId="26" fillId="0" borderId="61" xfId="0" applyFont="1" applyBorder="1" applyAlignment="1">
      <alignment horizontal="center" vertical="center"/>
    </xf>
    <xf numFmtId="4" fontId="18" fillId="0" borderId="158" xfId="70" applyNumberFormat="1" applyFont="1" applyFill="1" applyBorder="1" applyAlignment="1" applyProtection="1">
      <alignment horizontal="right" vertical="center"/>
    </xf>
    <xf numFmtId="0" fontId="18" fillId="0" borderId="14" xfId="90" applyFont="1" applyBorder="1"/>
    <xf numFmtId="0" fontId="0" fillId="0" borderId="62" xfId="0" applyBorder="1"/>
    <xf numFmtId="10" fontId="0" fillId="0" borderId="64" xfId="0" applyNumberFormat="1" applyBorder="1"/>
    <xf numFmtId="4" fontId="58" fillId="38" borderId="0" xfId="90" applyNumberFormat="1" applyFont="1" applyFill="1" applyAlignment="1">
      <alignment vertical="center"/>
    </xf>
    <xf numFmtId="4" fontId="58" fillId="38" borderId="53" xfId="90" applyNumberFormat="1" applyFont="1" applyFill="1" applyBorder="1" applyAlignment="1">
      <alignment vertical="center"/>
    </xf>
    <xf numFmtId="4" fontId="58" fillId="38" borderId="140" xfId="90" applyNumberFormat="1" applyFont="1" applyFill="1" applyBorder="1" applyAlignment="1">
      <alignment vertical="center"/>
    </xf>
    <xf numFmtId="0" fontId="1" fillId="37" borderId="0" xfId="90" applyFont="1" applyFill="1"/>
    <xf numFmtId="4" fontId="58" fillId="38" borderId="139" xfId="90" applyNumberFormat="1" applyFont="1" applyFill="1" applyBorder="1" applyAlignment="1">
      <alignment vertical="center"/>
    </xf>
    <xf numFmtId="0" fontId="18" fillId="31" borderId="60" xfId="0" applyFont="1" applyFill="1" applyBorder="1" applyAlignment="1">
      <alignment vertical="top"/>
    </xf>
    <xf numFmtId="0" fontId="18" fillId="31" borderId="63" xfId="0" applyFont="1" applyFill="1" applyBorder="1" applyAlignment="1">
      <alignment vertical="top"/>
    </xf>
    <xf numFmtId="0" fontId="18" fillId="31" borderId="161" xfId="0" applyFont="1" applyFill="1" applyBorder="1" applyAlignment="1">
      <alignment vertical="top"/>
    </xf>
    <xf numFmtId="0" fontId="18" fillId="31" borderId="162" xfId="0" applyFont="1" applyFill="1" applyBorder="1" applyAlignment="1">
      <alignment vertical="top"/>
    </xf>
    <xf numFmtId="0" fontId="18" fillId="31" borderId="163" xfId="0" applyFont="1" applyFill="1" applyBorder="1" applyAlignment="1">
      <alignment vertical="top"/>
    </xf>
    <xf numFmtId="0" fontId="50" fillId="37" borderId="161" xfId="0" applyFont="1" applyFill="1" applyBorder="1" applyAlignment="1">
      <alignment vertical="top"/>
    </xf>
    <xf numFmtId="0" fontId="50" fillId="37" borderId="162" xfId="0" applyFont="1" applyFill="1" applyBorder="1" applyAlignment="1">
      <alignment horizontal="left" vertical="top"/>
    </xf>
    <xf numFmtId="49" fontId="50" fillId="37" borderId="163" xfId="0" applyNumberFormat="1" applyFont="1" applyFill="1" applyBorder="1" applyAlignment="1">
      <alignment horizontal="left" vertical="top"/>
    </xf>
    <xf numFmtId="0" fontId="50" fillId="29" borderId="162" xfId="0" applyFont="1" applyFill="1" applyBorder="1" applyAlignment="1">
      <alignment horizontal="left" vertical="top"/>
    </xf>
    <xf numFmtId="0" fontId="18" fillId="31" borderId="164" xfId="0" applyFont="1" applyFill="1" applyBorder="1" applyAlignment="1">
      <alignment vertical="top"/>
    </xf>
    <xf numFmtId="0" fontId="18" fillId="31" borderId="165" xfId="0" applyFont="1" applyFill="1" applyBorder="1" applyAlignment="1">
      <alignment vertical="top"/>
    </xf>
    <xf numFmtId="0" fontId="18" fillId="31" borderId="166" xfId="0" applyFont="1" applyFill="1" applyBorder="1" applyAlignment="1">
      <alignment horizontal="left" vertical="center"/>
    </xf>
    <xf numFmtId="0" fontId="18" fillId="29" borderId="56" xfId="0" applyFont="1" applyFill="1" applyBorder="1" applyAlignment="1">
      <alignment horizontal="center" vertical="top"/>
    </xf>
    <xf numFmtId="0" fontId="50" fillId="37" borderId="56" xfId="0" applyFont="1" applyFill="1" applyBorder="1" applyAlignment="1">
      <alignment horizontal="left" vertical="top"/>
    </xf>
    <xf numFmtId="0" fontId="50" fillId="29" borderId="162" xfId="0" applyFont="1" applyFill="1" applyBorder="1" applyAlignment="1">
      <alignment vertical="top"/>
    </xf>
    <xf numFmtId="0" fontId="50" fillId="37" borderId="56" xfId="0" applyFont="1" applyFill="1" applyBorder="1" applyAlignment="1">
      <alignment horizontal="center" vertical="top"/>
    </xf>
    <xf numFmtId="4" fontId="31" fillId="31" borderId="167" xfId="0" applyNumberFormat="1" applyFont="1" applyFill="1" applyBorder="1" applyAlignment="1">
      <alignment vertical="center"/>
    </xf>
    <xf numFmtId="2" fontId="31" fillId="31" borderId="168" xfId="97" applyNumberFormat="1" applyFont="1" applyFill="1" applyBorder="1" applyAlignment="1">
      <alignment vertical="center"/>
    </xf>
    <xf numFmtId="4" fontId="31" fillId="31" borderId="169" xfId="0" applyNumberFormat="1" applyFont="1" applyFill="1" applyBorder="1" applyAlignment="1">
      <alignment vertical="center"/>
    </xf>
    <xf numFmtId="2" fontId="31" fillId="31" borderId="170" xfId="97" applyNumberFormat="1" applyFont="1" applyFill="1" applyBorder="1" applyAlignment="1">
      <alignment vertical="center"/>
    </xf>
    <xf numFmtId="0" fontId="0" fillId="0" borderId="67" xfId="0" applyBorder="1"/>
    <xf numFmtId="0" fontId="0" fillId="0" borderId="66" xfId="0" applyBorder="1"/>
    <xf numFmtId="4" fontId="31" fillId="31" borderId="171" xfId="0" applyNumberFormat="1" applyFont="1" applyFill="1" applyBorder="1" applyAlignment="1">
      <alignment vertical="center"/>
    </xf>
    <xf numFmtId="2" fontId="31" fillId="31" borderId="172" xfId="97" applyNumberFormat="1" applyFont="1" applyFill="1" applyBorder="1" applyAlignment="1">
      <alignment vertical="center"/>
    </xf>
    <xf numFmtId="44" fontId="31" fillId="31" borderId="172" xfId="97" applyFont="1" applyFill="1" applyBorder="1" applyAlignment="1">
      <alignment vertical="center"/>
    </xf>
    <xf numFmtId="0" fontId="31" fillId="31" borderId="172" xfId="0" applyFont="1" applyFill="1" applyBorder="1" applyAlignment="1">
      <alignment vertical="center"/>
    </xf>
    <xf numFmtId="1" fontId="31" fillId="31" borderId="172" xfId="0" applyNumberFormat="1" applyFont="1" applyFill="1" applyBorder="1" applyAlignment="1">
      <alignment vertical="center"/>
    </xf>
    <xf numFmtId="1" fontId="31" fillId="31" borderId="173" xfId="0" applyNumberFormat="1" applyFont="1" applyFill="1" applyBorder="1" applyAlignment="1">
      <alignment vertical="center"/>
    </xf>
    <xf numFmtId="0" fontId="0" fillId="0" borderId="172" xfId="0" applyBorder="1"/>
    <xf numFmtId="0" fontId="31" fillId="31" borderId="60" xfId="0" applyFont="1" applyFill="1" applyBorder="1" applyAlignment="1">
      <alignment horizontal="center" vertical="top"/>
    </xf>
    <xf numFmtId="0" fontId="31" fillId="31" borderId="61" xfId="0" applyFont="1" applyFill="1" applyBorder="1" applyAlignment="1">
      <alignment horizontal="center"/>
    </xf>
    <xf numFmtId="0" fontId="31" fillId="31" borderId="61" xfId="0" applyFont="1" applyFill="1" applyBorder="1" applyAlignment="1">
      <alignment horizontal="center" vertical="top"/>
    </xf>
    <xf numFmtId="0" fontId="31" fillId="31" borderId="62" xfId="0" applyFont="1" applyFill="1" applyBorder="1" applyAlignment="1">
      <alignment horizontal="center"/>
    </xf>
    <xf numFmtId="2" fontId="31" fillId="31" borderId="173" xfId="97" applyNumberFormat="1" applyFont="1" applyFill="1" applyBorder="1" applyAlignment="1">
      <alignment vertical="center"/>
    </xf>
    <xf numFmtId="0" fontId="1" fillId="31" borderId="0" xfId="0" applyFont="1" applyFill="1"/>
    <xf numFmtId="0" fontId="1" fillId="31" borderId="14" xfId="0" applyFont="1" applyFill="1" applyBorder="1"/>
    <xf numFmtId="0" fontId="26" fillId="31" borderId="0" xfId="0" applyFont="1" applyFill="1" applyAlignment="1">
      <alignment vertical="top"/>
    </xf>
    <xf numFmtId="0" fontId="26" fillId="31" borderId="14" xfId="0" applyFont="1" applyFill="1" applyBorder="1" applyAlignment="1">
      <alignment vertical="top"/>
    </xf>
    <xf numFmtId="166" fontId="29" fillId="31" borderId="56" xfId="0" applyNumberFormat="1" applyFont="1" applyFill="1" applyBorder="1" applyAlignment="1">
      <alignment vertical="center"/>
    </xf>
    <xf numFmtId="166" fontId="29" fillId="31" borderId="167" xfId="0" applyNumberFormat="1" applyFont="1" applyFill="1" applyBorder="1" applyAlignment="1">
      <alignment vertical="center"/>
    </xf>
    <xf numFmtId="166" fontId="29" fillId="31" borderId="169" xfId="0" applyNumberFormat="1" applyFont="1" applyFill="1" applyBorder="1" applyAlignment="1">
      <alignment vertical="center"/>
    </xf>
    <xf numFmtId="166" fontId="29" fillId="31" borderId="175" xfId="0" applyNumberFormat="1" applyFont="1" applyFill="1" applyBorder="1" applyAlignment="1">
      <alignment vertical="center"/>
    </xf>
    <xf numFmtId="0" fontId="18" fillId="31" borderId="17" xfId="0" applyFont="1" applyFill="1" applyBorder="1" applyAlignment="1">
      <alignment horizontal="center" vertical="center"/>
    </xf>
    <xf numFmtId="0" fontId="0" fillId="31" borderId="11" xfId="0" applyFill="1" applyBorder="1"/>
    <xf numFmtId="0" fontId="18" fillId="31" borderId="21" xfId="0" applyFont="1" applyFill="1" applyBorder="1" applyAlignment="1">
      <alignment vertical="center"/>
    </xf>
    <xf numFmtId="0" fontId="18" fillId="31" borderId="16" xfId="0" applyFont="1" applyFill="1" applyBorder="1" applyAlignment="1">
      <alignment horizontal="center" vertical="center"/>
    </xf>
    <xf numFmtId="0" fontId="26" fillId="0" borderId="39" xfId="0" applyFont="1" applyBorder="1" applyAlignment="1">
      <alignment vertical="top"/>
    </xf>
    <xf numFmtId="0" fontId="26" fillId="0" borderId="28" xfId="0" applyFont="1" applyBorder="1" applyAlignment="1">
      <alignment vertical="top"/>
    </xf>
    <xf numFmtId="0" fontId="50" fillId="37" borderId="16" xfId="0" applyFont="1" applyFill="1" applyBorder="1" applyAlignment="1">
      <alignment horizontal="center" vertical="center"/>
    </xf>
    <xf numFmtId="0" fontId="50" fillId="37" borderId="40" xfId="0" applyFont="1" applyFill="1" applyBorder="1" applyAlignment="1">
      <alignment vertical="top"/>
    </xf>
    <xf numFmtId="0" fontId="53" fillId="37" borderId="23" xfId="0" applyFont="1" applyFill="1" applyBorder="1" applyAlignment="1">
      <alignment horizontal="center" vertical="center"/>
    </xf>
    <xf numFmtId="0" fontId="29" fillId="31" borderId="60" xfId="0" applyFont="1" applyFill="1" applyBorder="1" applyAlignment="1">
      <alignment vertical="center"/>
    </xf>
    <xf numFmtId="0" fontId="29" fillId="31" borderId="61" xfId="0" applyFont="1" applyFill="1" applyBorder="1" applyAlignment="1">
      <alignment vertical="center"/>
    </xf>
    <xf numFmtId="0" fontId="29" fillId="31" borderId="178" xfId="0" applyFont="1" applyFill="1" applyBorder="1" applyAlignment="1">
      <alignment vertical="center"/>
    </xf>
    <xf numFmtId="0" fontId="29" fillId="31" borderId="62" xfId="0" applyFont="1" applyFill="1" applyBorder="1" applyAlignment="1">
      <alignment vertical="center"/>
    </xf>
    <xf numFmtId="0" fontId="18" fillId="31" borderId="179" xfId="0" applyFont="1" applyFill="1" applyBorder="1" applyAlignment="1">
      <alignment horizontal="center" vertical="center"/>
    </xf>
    <xf numFmtId="0" fontId="18" fillId="31" borderId="181" xfId="0" applyFont="1" applyFill="1" applyBorder="1" applyAlignment="1">
      <alignment horizontal="center" vertical="center"/>
    </xf>
    <xf numFmtId="0" fontId="18" fillId="31" borderId="184" xfId="0" applyFont="1" applyFill="1" applyBorder="1" applyAlignment="1">
      <alignment horizontal="center" vertical="center"/>
    </xf>
    <xf numFmtId="0" fontId="18" fillId="0" borderId="185" xfId="82" applyFont="1" applyBorder="1"/>
    <xf numFmtId="0" fontId="18" fillId="0" borderId="185" xfId="82" applyFont="1" applyBorder="1" applyAlignment="1">
      <alignment vertical="top"/>
    </xf>
    <xf numFmtId="0" fontId="18" fillId="0" borderId="186" xfId="82" applyFont="1" applyBorder="1" applyAlignment="1">
      <alignment vertical="top"/>
    </xf>
    <xf numFmtId="0" fontId="18" fillId="0" borderId="186" xfId="0" applyFont="1" applyBorder="1" applyAlignment="1">
      <alignment vertical="top"/>
    </xf>
    <xf numFmtId="0" fontId="53" fillId="37" borderId="187" xfId="0" applyFont="1" applyFill="1" applyBorder="1" applyAlignment="1">
      <alignment horizontal="center" vertical="center"/>
    </xf>
    <xf numFmtId="4" fontId="29" fillId="31" borderId="56" xfId="0" applyNumberFormat="1" applyFont="1" applyFill="1" applyBorder="1" applyAlignment="1">
      <alignment vertical="center"/>
    </xf>
    <xf numFmtId="166" fontId="29" fillId="31" borderId="56" xfId="0" applyNumberFormat="1" applyFont="1" applyFill="1" applyBorder="1" applyAlignment="1">
      <alignment horizontal="center" vertical="center"/>
    </xf>
    <xf numFmtId="4" fontId="51" fillId="31" borderId="0" xfId="0" applyNumberFormat="1" applyFont="1" applyFill="1" applyAlignment="1">
      <alignment horizontal="center" vertical="center"/>
    </xf>
    <xf numFmtId="171" fontId="26" fillId="31" borderId="193" xfId="0" applyNumberFormat="1" applyFont="1" applyFill="1" applyBorder="1" applyAlignment="1">
      <alignment vertical="center"/>
    </xf>
    <xf numFmtId="4" fontId="29" fillId="31" borderId="193" xfId="0" applyNumberFormat="1" applyFont="1" applyFill="1" applyBorder="1" applyAlignment="1">
      <alignment vertical="center"/>
    </xf>
    <xf numFmtId="0" fontId="18" fillId="31" borderId="9" xfId="0" applyFont="1" applyFill="1" applyBorder="1" applyAlignment="1">
      <alignment horizontal="center" vertical="center"/>
    </xf>
    <xf numFmtId="4" fontId="18" fillId="31" borderId="20" xfId="68" applyNumberFormat="1" applyFont="1" applyFill="1" applyBorder="1" applyAlignment="1" applyProtection="1">
      <alignment horizontal="right" vertical="center"/>
    </xf>
    <xf numFmtId="4" fontId="26" fillId="31" borderId="159" xfId="68" applyNumberFormat="1" applyFont="1" applyFill="1" applyBorder="1" applyAlignment="1" applyProtection="1">
      <alignment horizontal="right" vertical="center"/>
    </xf>
    <xf numFmtId="4" fontId="26" fillId="31" borderId="21" xfId="68" applyNumberFormat="1" applyFont="1" applyFill="1" applyBorder="1" applyAlignment="1" applyProtection="1">
      <alignment horizontal="right" vertical="center"/>
    </xf>
    <xf numFmtId="0" fontId="18" fillId="31" borderId="18" xfId="0" applyFont="1" applyFill="1" applyBorder="1" applyAlignment="1">
      <alignment horizontal="center" vertical="center"/>
    </xf>
    <xf numFmtId="3" fontId="18" fillId="31" borderId="38" xfId="68" applyNumberFormat="1" applyFont="1" applyFill="1" applyBorder="1" applyAlignment="1" applyProtection="1">
      <alignment horizontal="center" vertical="center"/>
    </xf>
    <xf numFmtId="4" fontId="26" fillId="31" borderId="16" xfId="68" applyNumberFormat="1" applyFont="1" applyFill="1" applyBorder="1" applyAlignment="1" applyProtection="1">
      <alignment horizontal="right" vertical="center"/>
    </xf>
    <xf numFmtId="167" fontId="50" fillId="37" borderId="42" xfId="77" applyNumberFormat="1" applyFont="1" applyFill="1" applyBorder="1" applyAlignment="1">
      <alignment horizontal="right" vertical="center"/>
    </xf>
    <xf numFmtId="167" fontId="50" fillId="37" borderId="31" xfId="77" applyNumberFormat="1" applyFont="1" applyFill="1" applyBorder="1" applyAlignment="1">
      <alignment horizontal="center" vertical="center"/>
    </xf>
    <xf numFmtId="167" fontId="50" fillId="37" borderId="43" xfId="77" applyNumberFormat="1" applyFont="1" applyFill="1" applyBorder="1" applyAlignment="1">
      <alignment horizontal="right" vertical="center"/>
    </xf>
    <xf numFmtId="167" fontId="50" fillId="37" borderId="33" xfId="77" applyNumberFormat="1" applyFont="1" applyFill="1" applyBorder="1" applyAlignment="1">
      <alignment horizontal="center" vertical="center"/>
    </xf>
    <xf numFmtId="167" fontId="50" fillId="37" borderId="76" xfId="77" applyNumberFormat="1" applyFont="1" applyFill="1" applyBorder="1" applyAlignment="1">
      <alignment horizontal="right" vertical="center"/>
    </xf>
    <xf numFmtId="167" fontId="50" fillId="37" borderId="30" xfId="77" applyNumberFormat="1" applyFont="1" applyFill="1" applyBorder="1" applyAlignment="1">
      <alignment horizontal="right" vertical="center"/>
    </xf>
    <xf numFmtId="167" fontId="50" fillId="37" borderId="75" xfId="77" applyNumberFormat="1" applyFont="1" applyFill="1" applyBorder="1" applyAlignment="1">
      <alignment horizontal="center" vertical="center"/>
    </xf>
    <xf numFmtId="4" fontId="50" fillId="37" borderId="44" xfId="0" applyNumberFormat="1" applyFont="1" applyFill="1" applyBorder="1" applyAlignment="1">
      <alignment horizontal="right" vertical="center"/>
    </xf>
    <xf numFmtId="3" fontId="50" fillId="37" borderId="26" xfId="0" applyNumberFormat="1" applyFont="1" applyFill="1" applyBorder="1" applyAlignment="1">
      <alignment horizontal="center" vertical="center"/>
    </xf>
    <xf numFmtId="4" fontId="50" fillId="37" borderId="43" xfId="0" applyNumberFormat="1" applyFont="1" applyFill="1" applyBorder="1" applyAlignment="1">
      <alignment horizontal="right" vertical="center"/>
    </xf>
    <xf numFmtId="3" fontId="50" fillId="37" borderId="23" xfId="0" applyNumberFormat="1" applyFont="1" applyFill="1" applyBorder="1" applyAlignment="1">
      <alignment horizontal="center" vertical="center"/>
    </xf>
    <xf numFmtId="4" fontId="50" fillId="37" borderId="76" xfId="0" applyNumberFormat="1" applyFont="1" applyFill="1" applyBorder="1" applyAlignment="1">
      <alignment horizontal="right" vertical="center"/>
    </xf>
    <xf numFmtId="3" fontId="50" fillId="37" borderId="29" xfId="0" applyNumberFormat="1" applyFont="1" applyFill="1" applyBorder="1" applyAlignment="1">
      <alignment horizontal="center" vertical="center"/>
    </xf>
    <xf numFmtId="4" fontId="50" fillId="37" borderId="22" xfId="0" applyNumberFormat="1" applyFont="1" applyFill="1" applyBorder="1" applyAlignment="1">
      <alignment horizontal="right" vertical="center"/>
    </xf>
    <xf numFmtId="0" fontId="18" fillId="31" borderId="0" xfId="0" applyFont="1" applyFill="1" applyAlignment="1">
      <alignment horizontal="center" wrapText="1"/>
    </xf>
    <xf numFmtId="0" fontId="18" fillId="31" borderId="0" xfId="0" applyFont="1" applyFill="1" applyAlignment="1">
      <alignment horizontal="center" vertical="center" wrapText="1"/>
    </xf>
    <xf numFmtId="0" fontId="18" fillId="31" borderId="21" xfId="0" applyFont="1" applyFill="1" applyBorder="1" applyAlignment="1">
      <alignment horizontal="left" vertical="center"/>
    </xf>
    <xf numFmtId="0" fontId="18" fillId="31" borderId="17" xfId="0" applyFont="1" applyFill="1" applyBorder="1" applyAlignment="1">
      <alignment vertical="center"/>
    </xf>
    <xf numFmtId="0" fontId="18" fillId="31" borderId="0" xfId="0" applyFont="1" applyFill="1" applyAlignment="1">
      <alignment horizontal="center"/>
    </xf>
    <xf numFmtId="0" fontId="18" fillId="31" borderId="0" xfId="0" applyFont="1" applyFill="1" applyAlignment="1">
      <alignment horizontal="center" vertical="center"/>
    </xf>
    <xf numFmtId="0" fontId="53" fillId="37" borderId="50" xfId="0" applyFont="1" applyFill="1" applyBorder="1" applyAlignment="1">
      <alignment horizontal="center" vertical="center"/>
    </xf>
    <xf numFmtId="0" fontId="53" fillId="37" borderId="51" xfId="0" applyFont="1" applyFill="1" applyBorder="1" applyAlignment="1">
      <alignment horizontal="center" vertical="center"/>
    </xf>
    <xf numFmtId="0" fontId="53" fillId="37" borderId="52" xfId="0" applyFont="1" applyFill="1" applyBorder="1" applyAlignment="1">
      <alignment horizontal="center" vertical="center"/>
    </xf>
    <xf numFmtId="4" fontId="50" fillId="37" borderId="42" xfId="0" applyNumberFormat="1" applyFont="1" applyFill="1" applyBorder="1" applyAlignment="1">
      <alignment horizontal="right" vertical="center"/>
    </xf>
    <xf numFmtId="3" fontId="50" fillId="37" borderId="24" xfId="0" applyNumberFormat="1" applyFont="1" applyFill="1" applyBorder="1" applyAlignment="1">
      <alignment horizontal="center" vertical="center"/>
    </xf>
    <xf numFmtId="4" fontId="50" fillId="37" borderId="49" xfId="0" applyNumberFormat="1" applyFont="1" applyFill="1" applyBorder="1" applyAlignment="1">
      <alignment horizontal="right" vertical="center"/>
    </xf>
    <xf numFmtId="4" fontId="50" fillId="37" borderId="48" xfId="0" applyNumberFormat="1" applyFont="1" applyFill="1" applyBorder="1" applyAlignment="1">
      <alignment horizontal="right" vertical="center"/>
    </xf>
    <xf numFmtId="0" fontId="18" fillId="31" borderId="9" xfId="0" applyFont="1" applyFill="1" applyBorder="1" applyAlignment="1">
      <alignment horizontal="center" vertical="center" wrapText="1"/>
    </xf>
    <xf numFmtId="0" fontId="18" fillId="31" borderId="15" xfId="0" applyFont="1" applyFill="1" applyBorder="1" applyAlignment="1">
      <alignment horizontal="left" vertical="center" wrapText="1"/>
    </xf>
    <xf numFmtId="0" fontId="18" fillId="31" borderId="15" xfId="0" applyFont="1" applyFill="1" applyBorder="1" applyAlignment="1">
      <alignment horizontal="center" vertical="center"/>
    </xf>
    <xf numFmtId="0" fontId="18" fillId="31" borderId="16" xfId="0" applyFont="1" applyFill="1" applyBorder="1" applyAlignment="1">
      <alignment vertical="center"/>
    </xf>
    <xf numFmtId="169" fontId="18" fillId="31" borderId="38" xfId="68" applyNumberFormat="1" applyFont="1" applyFill="1" applyBorder="1" applyAlignment="1" applyProtection="1">
      <alignment horizontal="center" vertical="center"/>
    </xf>
    <xf numFmtId="0" fontId="53" fillId="37" borderId="26" xfId="0" applyFont="1" applyFill="1" applyBorder="1" applyAlignment="1">
      <alignment horizontal="center" vertical="center"/>
    </xf>
    <xf numFmtId="4" fontId="26" fillId="31" borderId="0" xfId="68" applyNumberFormat="1" applyFont="1" applyFill="1" applyBorder="1" applyAlignment="1" applyProtection="1">
      <alignment horizontal="right" vertical="center"/>
    </xf>
    <xf numFmtId="0" fontId="1" fillId="31" borderId="14" xfId="0" applyFont="1" applyFill="1" applyBorder="1" applyAlignment="1">
      <alignment horizontal="center"/>
    </xf>
    <xf numFmtId="4" fontId="26" fillId="31" borderId="21" xfId="68" applyNumberFormat="1" applyFont="1" applyFill="1" applyBorder="1" applyAlignment="1" applyProtection="1">
      <alignment horizontal="center" vertical="center"/>
    </xf>
    <xf numFmtId="0" fontId="26" fillId="0" borderId="46" xfId="0" applyFont="1" applyBorder="1" applyAlignment="1">
      <alignment horizontal="left" vertical="top"/>
    </xf>
    <xf numFmtId="0" fontId="26" fillId="0" borderId="47" xfId="0" applyFont="1" applyBorder="1" applyAlignment="1">
      <alignment vertical="top"/>
    </xf>
    <xf numFmtId="0" fontId="26" fillId="0" borderId="28" xfId="0" applyFont="1" applyBorder="1" applyAlignment="1">
      <alignment horizontal="left" vertical="center"/>
    </xf>
    <xf numFmtId="9" fontId="50" fillId="37" borderId="28" xfId="77" applyFont="1" applyFill="1" applyBorder="1" applyAlignment="1">
      <alignment horizontal="left" vertical="top"/>
    </xf>
    <xf numFmtId="4" fontId="26" fillId="31" borderId="159" xfId="68" applyNumberFormat="1" applyFont="1" applyFill="1" applyBorder="1" applyAlignment="1" applyProtection="1">
      <alignment horizontal="center" vertical="center"/>
    </xf>
    <xf numFmtId="169" fontId="18" fillId="31" borderId="18" xfId="68" applyNumberFormat="1" applyFont="1" applyFill="1" applyBorder="1" applyAlignment="1" applyProtection="1">
      <alignment horizontal="center" vertical="center"/>
    </xf>
    <xf numFmtId="0" fontId="26" fillId="0" borderId="22" xfId="0" applyFont="1" applyBorder="1" applyAlignment="1">
      <alignment horizontal="left" vertical="center"/>
    </xf>
    <xf numFmtId="0" fontId="18" fillId="31" borderId="15" xfId="0" applyFont="1" applyFill="1" applyBorder="1" applyAlignment="1">
      <alignment horizontal="left" wrapText="1"/>
    </xf>
    <xf numFmtId="0" fontId="18" fillId="31" borderId="15" xfId="0" applyFont="1" applyFill="1" applyBorder="1" applyAlignment="1">
      <alignment horizontal="center"/>
    </xf>
    <xf numFmtId="0" fontId="18" fillId="31" borderId="16" xfId="0" applyFont="1" applyFill="1" applyBorder="1"/>
    <xf numFmtId="167" fontId="50" fillId="37" borderId="32" xfId="77" applyNumberFormat="1" applyFont="1" applyFill="1" applyBorder="1" applyAlignment="1">
      <alignment horizontal="center" vertical="center"/>
    </xf>
    <xf numFmtId="167" fontId="50" fillId="37" borderId="45" xfId="77" applyNumberFormat="1" applyFont="1" applyFill="1" applyBorder="1" applyAlignment="1">
      <alignment horizontal="center" vertical="center"/>
    </xf>
    <xf numFmtId="4" fontId="26" fillId="31" borderId="191" xfId="68" applyNumberFormat="1" applyFont="1" applyFill="1" applyBorder="1" applyAlignment="1" applyProtection="1">
      <alignment horizontal="right" vertical="center"/>
    </xf>
    <xf numFmtId="168" fontId="29" fillId="31" borderId="59" xfId="0" applyNumberFormat="1" applyFont="1" applyFill="1" applyBorder="1" applyAlignment="1">
      <alignment vertical="center"/>
    </xf>
    <xf numFmtId="171" fontId="26" fillId="31" borderId="167" xfId="0" applyNumberFormat="1" applyFont="1" applyFill="1" applyBorder="1" applyAlignment="1">
      <alignment vertical="center"/>
    </xf>
    <xf numFmtId="170" fontId="26" fillId="31" borderId="174" xfId="0" applyNumberFormat="1" applyFont="1" applyFill="1" applyBorder="1" applyAlignment="1">
      <alignment vertical="center"/>
    </xf>
    <xf numFmtId="4" fontId="29" fillId="31" borderId="174" xfId="0" applyNumberFormat="1" applyFont="1" applyFill="1" applyBorder="1" applyAlignment="1">
      <alignment vertical="center"/>
    </xf>
    <xf numFmtId="171" fontId="26" fillId="31" borderId="174" xfId="0" applyNumberFormat="1" applyFont="1" applyFill="1" applyBorder="1" applyAlignment="1">
      <alignment vertical="center"/>
    </xf>
    <xf numFmtId="4" fontId="29" fillId="31" borderId="168" xfId="0" applyNumberFormat="1" applyFont="1" applyFill="1" applyBorder="1" applyAlignment="1">
      <alignment vertical="center"/>
    </xf>
    <xf numFmtId="4" fontId="29" fillId="31" borderId="170" xfId="0" applyNumberFormat="1" applyFont="1" applyFill="1" applyBorder="1" applyAlignment="1">
      <alignment vertical="center"/>
    </xf>
    <xf numFmtId="166" fontId="29" fillId="31" borderId="176" xfId="0" applyNumberFormat="1" applyFont="1" applyFill="1" applyBorder="1" applyAlignment="1">
      <alignment horizontal="center" vertical="center"/>
    </xf>
    <xf numFmtId="4" fontId="29" fillId="31" borderId="176" xfId="0" applyNumberFormat="1" applyFont="1" applyFill="1" applyBorder="1" applyAlignment="1">
      <alignment vertical="center"/>
    </xf>
    <xf numFmtId="166" fontId="29" fillId="31" borderId="176" xfId="0" applyNumberFormat="1" applyFont="1" applyFill="1" applyBorder="1" applyAlignment="1">
      <alignment vertical="center"/>
    </xf>
    <xf numFmtId="4" fontId="29" fillId="31" borderId="177" xfId="0" applyNumberFormat="1" applyFont="1" applyFill="1" applyBorder="1" applyAlignment="1">
      <alignment vertical="center"/>
    </xf>
    <xf numFmtId="168" fontId="29" fillId="31" borderId="53" xfId="0" applyNumberFormat="1" applyFont="1" applyFill="1" applyBorder="1" applyAlignment="1">
      <alignment vertical="center"/>
    </xf>
    <xf numFmtId="0" fontId="18" fillId="31" borderId="0" xfId="0" applyFont="1" applyFill="1"/>
    <xf numFmtId="0" fontId="18" fillId="31" borderId="194" xfId="0" applyFont="1" applyFill="1" applyBorder="1" applyAlignment="1">
      <alignment horizontal="center" vertical="center"/>
    </xf>
    <xf numFmtId="0" fontId="18" fillId="31" borderId="178" xfId="0" applyFont="1" applyFill="1" applyBorder="1" applyAlignment="1">
      <alignment horizontal="center" vertical="center"/>
    </xf>
    <xf numFmtId="0" fontId="18" fillId="31" borderId="195" xfId="0" applyFont="1" applyFill="1" applyBorder="1" applyAlignment="1">
      <alignment horizontal="center" vertical="center"/>
    </xf>
    <xf numFmtId="0" fontId="18" fillId="31" borderId="196" xfId="0" applyFont="1" applyFill="1" applyBorder="1" applyAlignment="1">
      <alignment horizontal="center" vertical="center"/>
    </xf>
    <xf numFmtId="0" fontId="18" fillId="31" borderId="197" xfId="0" applyFont="1" applyFill="1" applyBorder="1" applyAlignment="1">
      <alignment horizontal="center" vertical="center"/>
    </xf>
    <xf numFmtId="4" fontId="50" fillId="37" borderId="198" xfId="0" applyNumberFormat="1" applyFont="1" applyFill="1" applyBorder="1" applyAlignment="1">
      <alignment horizontal="right" vertical="center"/>
    </xf>
    <xf numFmtId="4" fontId="18" fillId="31" borderId="199" xfId="68" applyNumberFormat="1" applyFont="1" applyFill="1" applyBorder="1" applyAlignment="1" applyProtection="1">
      <alignment horizontal="right" vertical="center"/>
    </xf>
    <xf numFmtId="4" fontId="50" fillId="37" borderId="200" xfId="0" applyNumberFormat="1" applyFont="1" applyFill="1" applyBorder="1" applyAlignment="1">
      <alignment horizontal="right" vertical="center"/>
    </xf>
    <xf numFmtId="4" fontId="50" fillId="37" borderId="201" xfId="0" applyNumberFormat="1" applyFont="1" applyFill="1" applyBorder="1" applyAlignment="1">
      <alignment horizontal="right" vertical="center"/>
    </xf>
    <xf numFmtId="3" fontId="50" fillId="37" borderId="188" xfId="0" applyNumberFormat="1" applyFont="1" applyFill="1" applyBorder="1" applyAlignment="1">
      <alignment horizontal="center" vertical="center"/>
    </xf>
    <xf numFmtId="4" fontId="18" fillId="31" borderId="202" xfId="68" applyNumberFormat="1" applyFont="1" applyFill="1" applyBorder="1" applyAlignment="1" applyProtection="1">
      <alignment horizontal="right" vertical="center"/>
    </xf>
    <xf numFmtId="4" fontId="50" fillId="37" borderId="187" xfId="0" applyNumberFormat="1" applyFont="1" applyFill="1" applyBorder="1" applyAlignment="1">
      <alignment horizontal="right" vertical="center"/>
    </xf>
    <xf numFmtId="4" fontId="50" fillId="37" borderId="203" xfId="0" applyNumberFormat="1" applyFont="1" applyFill="1" applyBorder="1" applyAlignment="1">
      <alignment horizontal="right" vertical="center"/>
    </xf>
    <xf numFmtId="4" fontId="18" fillId="31" borderId="204" xfId="68" applyNumberFormat="1" applyFont="1" applyFill="1" applyBorder="1" applyAlignment="1" applyProtection="1">
      <alignment horizontal="right" vertical="center"/>
    </xf>
    <xf numFmtId="0" fontId="18" fillId="31" borderId="61" xfId="0" applyFont="1" applyFill="1" applyBorder="1" applyAlignment="1">
      <alignment horizontal="center" vertical="center" wrapText="1"/>
    </xf>
    <xf numFmtId="167" fontId="50" fillId="37" borderId="200" xfId="77" applyNumberFormat="1" applyFont="1" applyFill="1" applyBorder="1" applyAlignment="1">
      <alignment horizontal="right" vertical="center"/>
    </xf>
    <xf numFmtId="167" fontId="50" fillId="37" borderId="201" xfId="77" applyNumberFormat="1" applyFont="1" applyFill="1" applyBorder="1" applyAlignment="1">
      <alignment horizontal="right" vertical="center"/>
    </xf>
    <xf numFmtId="167" fontId="50" fillId="37" borderId="205" xfId="77" applyNumberFormat="1" applyFont="1" applyFill="1" applyBorder="1" applyAlignment="1">
      <alignment horizontal="center" vertical="center"/>
    </xf>
    <xf numFmtId="4" fontId="50" fillId="37" borderId="206" xfId="0" applyNumberFormat="1" applyFont="1" applyFill="1" applyBorder="1" applyAlignment="1">
      <alignment horizontal="right" vertical="center"/>
    </xf>
    <xf numFmtId="4" fontId="50" fillId="37" borderId="207" xfId="0" applyNumberFormat="1" applyFont="1" applyFill="1" applyBorder="1" applyAlignment="1">
      <alignment horizontal="right" vertical="center"/>
    </xf>
    <xf numFmtId="4" fontId="26" fillId="31" borderId="173" xfId="68" applyNumberFormat="1" applyFont="1" applyFill="1" applyBorder="1" applyAlignment="1" applyProtection="1">
      <alignment horizontal="right" vertical="center"/>
    </xf>
    <xf numFmtId="4" fontId="50" fillId="37" borderId="208" xfId="0" applyNumberFormat="1" applyFont="1" applyFill="1" applyBorder="1" applyAlignment="1">
      <alignment horizontal="right" vertical="center"/>
    </xf>
    <xf numFmtId="0" fontId="18" fillId="0" borderId="209" xfId="0" applyFont="1" applyBorder="1"/>
    <xf numFmtId="0" fontId="18" fillId="0" borderId="210" xfId="0" applyFont="1" applyBorder="1" applyAlignment="1">
      <alignment horizontal="center"/>
    </xf>
    <xf numFmtId="0" fontId="18" fillId="0" borderId="210" xfId="0" applyFont="1" applyBorder="1"/>
    <xf numFmtId="0" fontId="18" fillId="0" borderId="211" xfId="0" applyFont="1" applyBorder="1"/>
    <xf numFmtId="0" fontId="18" fillId="31" borderId="60" xfId="0" applyFont="1" applyFill="1" applyBorder="1" applyAlignment="1">
      <alignment horizontal="center" vertical="center" wrapText="1"/>
    </xf>
    <xf numFmtId="0" fontId="18" fillId="31" borderId="212" xfId="0" applyFont="1" applyFill="1" applyBorder="1" applyAlignment="1">
      <alignment horizontal="center" vertical="center" wrapText="1"/>
    </xf>
    <xf numFmtId="167" fontId="50" fillId="37" borderId="206" xfId="77" applyNumberFormat="1" applyFont="1" applyFill="1" applyBorder="1" applyAlignment="1">
      <alignment horizontal="right" vertical="center"/>
    </xf>
    <xf numFmtId="167" fontId="50" fillId="37" borderId="213" xfId="77" applyNumberFormat="1" applyFont="1" applyFill="1" applyBorder="1" applyAlignment="1">
      <alignment horizontal="right" vertical="center"/>
    </xf>
    <xf numFmtId="167" fontId="50" fillId="37" borderId="203" xfId="77" applyNumberFormat="1" applyFont="1" applyFill="1" applyBorder="1" applyAlignment="1">
      <alignment horizontal="right" vertical="center"/>
    </xf>
    <xf numFmtId="167" fontId="50" fillId="37" borderId="208" xfId="77" applyNumberFormat="1" applyFont="1" applyFill="1" applyBorder="1" applyAlignment="1">
      <alignment horizontal="right" vertical="center"/>
    </xf>
    <xf numFmtId="167" fontId="50" fillId="37" borderId="214" xfId="77" applyNumberFormat="1" applyFont="1" applyFill="1" applyBorder="1" applyAlignment="1">
      <alignment horizontal="center" vertical="center"/>
    </xf>
    <xf numFmtId="167" fontId="50" fillId="37" borderId="215" xfId="77" applyNumberFormat="1" applyFont="1" applyFill="1" applyBorder="1" applyAlignment="1">
      <alignment horizontal="center" vertical="center"/>
    </xf>
    <xf numFmtId="4" fontId="26" fillId="31" borderId="173" xfId="68" applyNumberFormat="1" applyFont="1" applyFill="1" applyBorder="1" applyAlignment="1" applyProtection="1">
      <alignment horizontal="center" vertical="center"/>
    </xf>
    <xf numFmtId="0" fontId="18" fillId="31" borderId="60" xfId="0" applyFont="1" applyFill="1" applyBorder="1" applyAlignment="1">
      <alignment horizontal="left" vertical="center"/>
    </xf>
    <xf numFmtId="0" fontId="26" fillId="31" borderId="61" xfId="0" applyFont="1" applyFill="1" applyBorder="1" applyAlignment="1">
      <alignment vertical="top"/>
    </xf>
    <xf numFmtId="49" fontId="18" fillId="29" borderId="62" xfId="0" applyNumberFormat="1" applyFont="1" applyFill="1" applyBorder="1" applyAlignment="1">
      <alignment vertical="top"/>
    </xf>
    <xf numFmtId="0" fontId="18" fillId="31" borderId="63" xfId="0" applyFont="1" applyFill="1" applyBorder="1" applyAlignment="1">
      <alignment horizontal="left" vertical="center"/>
    </xf>
    <xf numFmtId="0" fontId="18" fillId="29" borderId="94" xfId="0" applyFont="1" applyFill="1" applyBorder="1" applyAlignment="1">
      <alignment vertical="top"/>
    </xf>
    <xf numFmtId="0" fontId="18" fillId="31" borderId="67" xfId="0" applyFont="1" applyFill="1" applyBorder="1" applyAlignment="1">
      <alignment horizontal="left" vertical="center"/>
    </xf>
    <xf numFmtId="0" fontId="26" fillId="31" borderId="65" xfId="0" applyFont="1" applyFill="1" applyBorder="1" applyAlignment="1">
      <alignment vertical="top"/>
    </xf>
    <xf numFmtId="49" fontId="18" fillId="29" borderId="66" xfId="0" applyNumberFormat="1" applyFont="1" applyFill="1" applyBorder="1" applyAlignment="1">
      <alignment vertical="top"/>
    </xf>
    <xf numFmtId="0" fontId="18" fillId="31" borderId="216" xfId="0" applyFont="1" applyFill="1" applyBorder="1" applyAlignment="1">
      <alignment vertical="top"/>
    </xf>
    <xf numFmtId="0" fontId="26" fillId="31" borderId="65" xfId="0" applyFont="1" applyFill="1" applyBorder="1" applyAlignment="1">
      <alignment horizontal="left" vertical="center"/>
    </xf>
    <xf numFmtId="0" fontId="18" fillId="0" borderId="185" xfId="0" applyFont="1" applyBorder="1" applyAlignment="1">
      <alignment horizontal="left"/>
    </xf>
    <xf numFmtId="0" fontId="53" fillId="37" borderId="221" xfId="0" applyFont="1" applyFill="1" applyBorder="1" applyAlignment="1">
      <alignment horizontal="center" vertical="center"/>
    </xf>
    <xf numFmtId="0" fontId="29" fillId="31" borderId="61" xfId="0" applyFont="1" applyFill="1" applyBorder="1" applyAlignment="1">
      <alignment horizontal="left" vertical="center"/>
    </xf>
    <xf numFmtId="0" fontId="18" fillId="31" borderId="178" xfId="0" applyFont="1" applyFill="1" applyBorder="1" applyAlignment="1">
      <alignment horizontal="center" vertical="center" wrapText="1"/>
    </xf>
    <xf numFmtId="0" fontId="18" fillId="31" borderId="178" xfId="0" applyFont="1" applyFill="1" applyBorder="1" applyAlignment="1">
      <alignment vertical="center"/>
    </xf>
    <xf numFmtId="0" fontId="18" fillId="31" borderId="63" xfId="0" applyFont="1" applyFill="1" applyBorder="1" applyAlignment="1">
      <alignment horizontal="center" vertical="center"/>
    </xf>
    <xf numFmtId="2" fontId="50" fillId="37" borderId="223" xfId="0" applyNumberFormat="1" applyFont="1" applyFill="1" applyBorder="1" applyAlignment="1">
      <alignment horizontal="right" vertical="center"/>
    </xf>
    <xf numFmtId="0" fontId="18" fillId="0" borderId="188" xfId="0" applyFont="1" applyBorder="1" applyAlignment="1">
      <alignment horizontal="left" vertical="top"/>
    </xf>
    <xf numFmtId="9" fontId="50" fillId="37" borderId="188" xfId="77" applyFont="1" applyFill="1" applyBorder="1" applyAlignment="1">
      <alignment horizontal="left" vertical="top"/>
    </xf>
    <xf numFmtId="0" fontId="53" fillId="37" borderId="224" xfId="0" applyFont="1" applyFill="1" applyBorder="1" applyAlignment="1">
      <alignment horizontal="center" vertical="center"/>
    </xf>
    <xf numFmtId="2" fontId="50" fillId="37" borderId="225" xfId="0" applyNumberFormat="1" applyFont="1" applyFill="1" applyBorder="1" applyAlignment="1">
      <alignment horizontal="right" vertical="center"/>
    </xf>
    <xf numFmtId="0" fontId="18" fillId="0" borderId="187" xfId="0" applyFont="1" applyBorder="1" applyAlignment="1">
      <alignment horizontal="left" vertical="center"/>
    </xf>
    <xf numFmtId="0" fontId="50" fillId="37" borderId="188" xfId="0" applyFont="1" applyFill="1" applyBorder="1" applyAlignment="1">
      <alignment horizontal="left" vertical="top"/>
    </xf>
    <xf numFmtId="0" fontId="29" fillId="31" borderId="61" xfId="0" applyFont="1" applyFill="1" applyBorder="1"/>
    <xf numFmtId="0" fontId="29" fillId="31" borderId="61" xfId="0" applyFont="1" applyFill="1" applyBorder="1" applyAlignment="1">
      <alignment horizontal="left"/>
    </xf>
    <xf numFmtId="0" fontId="18" fillId="31" borderId="178" xfId="0" applyFont="1" applyFill="1" applyBorder="1" applyAlignment="1">
      <alignment horizontal="center" wrapText="1"/>
    </xf>
    <xf numFmtId="0" fontId="18" fillId="31" borderId="178" xfId="0" applyFont="1" applyFill="1" applyBorder="1"/>
    <xf numFmtId="0" fontId="18" fillId="31" borderId="195" xfId="0" applyFont="1" applyFill="1" applyBorder="1" applyAlignment="1">
      <alignment horizontal="center"/>
    </xf>
    <xf numFmtId="0" fontId="18" fillId="31" borderId="197" xfId="0" applyFont="1" applyFill="1" applyBorder="1" applyAlignment="1">
      <alignment horizontal="center"/>
    </xf>
    <xf numFmtId="0" fontId="0" fillId="0" borderId="229" xfId="0" applyBorder="1"/>
    <xf numFmtId="0" fontId="53" fillId="37" borderId="229" xfId="0" applyFont="1" applyFill="1" applyBorder="1"/>
    <xf numFmtId="0" fontId="0" fillId="29" borderId="229" xfId="0" applyFill="1" applyBorder="1"/>
    <xf numFmtId="0" fontId="0" fillId="31" borderId="171" xfId="0" applyFill="1" applyBorder="1"/>
    <xf numFmtId="0" fontId="0" fillId="0" borderId="173" xfId="0" applyBorder="1"/>
    <xf numFmtId="0" fontId="68" fillId="36" borderId="0" xfId="90" applyFont="1" applyFill="1" applyAlignment="1">
      <alignment vertical="top"/>
    </xf>
    <xf numFmtId="0" fontId="68" fillId="31" borderId="190" xfId="0" applyFont="1" applyFill="1" applyBorder="1" applyAlignment="1">
      <alignment vertical="top"/>
    </xf>
    <xf numFmtId="0" fontId="68" fillId="36" borderId="191" xfId="90" applyFont="1" applyFill="1" applyBorder="1" applyAlignment="1">
      <alignment vertical="top"/>
    </xf>
    <xf numFmtId="4" fontId="29" fillId="36" borderId="159" xfId="90" applyNumberFormat="1" applyFont="1" applyFill="1" applyBorder="1" applyAlignment="1">
      <alignment horizontal="left" vertical="center"/>
    </xf>
    <xf numFmtId="4" fontId="29" fillId="36" borderId="0" xfId="90" applyNumberFormat="1" applyFont="1" applyFill="1" applyAlignment="1">
      <alignment vertical="center"/>
    </xf>
    <xf numFmtId="4" fontId="29" fillId="36" borderId="190" xfId="90" applyNumberFormat="1" applyFont="1" applyFill="1" applyBorder="1" applyAlignment="1">
      <alignment vertical="center"/>
    </xf>
    <xf numFmtId="4" fontId="29" fillId="36" borderId="191" xfId="90" applyNumberFormat="1" applyFont="1" applyFill="1" applyBorder="1" applyAlignment="1">
      <alignment vertical="center"/>
    </xf>
    <xf numFmtId="4" fontId="29" fillId="36" borderId="192" xfId="90" applyNumberFormat="1" applyFont="1" applyFill="1" applyBorder="1" applyAlignment="1">
      <alignment vertical="center"/>
    </xf>
    <xf numFmtId="0" fontId="1" fillId="31" borderId="0" xfId="90" applyFont="1" applyFill="1"/>
    <xf numFmtId="166" fontId="29" fillId="36" borderId="230" xfId="90" applyNumberFormat="1" applyFont="1" applyFill="1" applyBorder="1" applyAlignment="1">
      <alignment vertical="center"/>
    </xf>
    <xf numFmtId="4" fontId="29" fillId="36" borderId="231" xfId="90" applyNumberFormat="1" applyFont="1" applyFill="1" applyBorder="1" applyAlignment="1">
      <alignment vertical="center"/>
    </xf>
    <xf numFmtId="166" fontId="29" fillId="36" borderId="232" xfId="90" applyNumberFormat="1" applyFont="1" applyFill="1" applyBorder="1" applyAlignment="1">
      <alignment vertical="center"/>
    </xf>
    <xf numFmtId="4" fontId="29" fillId="36" borderId="233" xfId="90" applyNumberFormat="1" applyFont="1" applyFill="1" applyBorder="1" applyAlignment="1">
      <alignment vertical="center"/>
    </xf>
    <xf numFmtId="166" fontId="29" fillId="36" borderId="234" xfId="90" applyNumberFormat="1" applyFont="1" applyFill="1" applyBorder="1" applyAlignment="1">
      <alignment vertical="center"/>
    </xf>
    <xf numFmtId="4" fontId="29" fillId="36" borderId="235" xfId="90" applyNumberFormat="1" applyFont="1" applyFill="1" applyBorder="1" applyAlignment="1">
      <alignment vertical="center"/>
    </xf>
    <xf numFmtId="0" fontId="40" fillId="36" borderId="120" xfId="90" applyFont="1" applyFill="1" applyBorder="1" applyAlignment="1">
      <alignment vertical="center"/>
    </xf>
    <xf numFmtId="0" fontId="40" fillId="36" borderId="121" xfId="90" applyFont="1" applyFill="1" applyBorder="1" applyAlignment="1">
      <alignment vertical="center"/>
    </xf>
    <xf numFmtId="0" fontId="70" fillId="38" borderId="121" xfId="90" applyFont="1" applyFill="1" applyBorder="1" applyAlignment="1">
      <alignment vertical="center"/>
    </xf>
    <xf numFmtId="0" fontId="71" fillId="37" borderId="118" xfId="90" applyFont="1" applyFill="1" applyBorder="1" applyAlignment="1">
      <alignment vertical="top"/>
    </xf>
    <xf numFmtId="0" fontId="18" fillId="36" borderId="106" xfId="90" applyFont="1" applyFill="1" applyBorder="1" applyAlignment="1">
      <alignment horizontal="center" vertical="center"/>
    </xf>
    <xf numFmtId="4" fontId="26" fillId="36" borderId="105" xfId="70" applyNumberFormat="1" applyFont="1" applyFill="1" applyBorder="1" applyAlignment="1" applyProtection="1">
      <alignment horizontal="right" vertical="center"/>
    </xf>
    <xf numFmtId="0" fontId="18" fillId="36" borderId="236" xfId="90" applyFont="1" applyFill="1" applyBorder="1" applyAlignment="1">
      <alignment horizontal="center" vertical="center"/>
    </xf>
    <xf numFmtId="0" fontId="18" fillId="36" borderId="237" xfId="90" applyFont="1" applyFill="1" applyBorder="1" applyAlignment="1">
      <alignment horizontal="center" vertical="center"/>
    </xf>
    <xf numFmtId="0" fontId="18" fillId="36" borderId="238" xfId="90" applyFont="1" applyFill="1" applyBorder="1" applyAlignment="1">
      <alignment horizontal="center" vertical="center"/>
    </xf>
    <xf numFmtId="0" fontId="18" fillId="36" borderId="239" xfId="90" applyFont="1" applyFill="1" applyBorder="1" applyAlignment="1">
      <alignment horizontal="center" vertical="center"/>
    </xf>
    <xf numFmtId="0" fontId="18" fillId="36" borderId="240" xfId="90" applyFont="1" applyFill="1" applyBorder="1" applyAlignment="1">
      <alignment horizontal="center" vertical="center"/>
    </xf>
    <xf numFmtId="167" fontId="18" fillId="0" borderId="241" xfId="79" applyNumberFormat="1" applyFont="1" applyFill="1" applyBorder="1" applyAlignment="1">
      <alignment horizontal="right" vertical="center"/>
    </xf>
    <xf numFmtId="4" fontId="18" fillId="36" borderId="242" xfId="70" applyNumberFormat="1" applyFont="1" applyFill="1" applyBorder="1" applyAlignment="1" applyProtection="1">
      <alignment horizontal="right" vertical="center"/>
    </xf>
    <xf numFmtId="167" fontId="18" fillId="0" borderId="243" xfId="79" applyNumberFormat="1" applyFont="1" applyFill="1" applyBorder="1" applyAlignment="1">
      <alignment horizontal="right" vertical="center"/>
    </xf>
    <xf numFmtId="167" fontId="18" fillId="0" borderId="244" xfId="79" applyNumberFormat="1" applyFont="1" applyFill="1" applyBorder="1" applyAlignment="1">
      <alignment horizontal="center" vertical="center"/>
    </xf>
    <xf numFmtId="4" fontId="18" fillId="36" borderId="211" xfId="70" applyNumberFormat="1" applyFont="1" applyFill="1" applyBorder="1" applyAlignment="1" applyProtection="1">
      <alignment horizontal="right" vertical="center"/>
    </xf>
    <xf numFmtId="4" fontId="26" fillId="36" borderId="159" xfId="70" applyNumberFormat="1" applyFont="1" applyFill="1" applyBorder="1" applyAlignment="1" applyProtection="1">
      <alignment horizontal="right" vertical="center"/>
    </xf>
    <xf numFmtId="0" fontId="18" fillId="36" borderId="60" xfId="90" applyFont="1" applyFill="1" applyBorder="1" applyAlignment="1">
      <alignment horizontal="center" vertical="center"/>
    </xf>
    <xf numFmtId="0" fontId="18" fillId="36" borderId="245" xfId="90" applyFont="1" applyFill="1" applyBorder="1" applyAlignment="1">
      <alignment horizontal="center" vertical="center"/>
    </xf>
    <xf numFmtId="3" fontId="18" fillId="36" borderId="246" xfId="70" applyNumberFormat="1" applyFont="1" applyFill="1" applyBorder="1" applyAlignment="1" applyProtection="1">
      <alignment horizontal="center" vertical="center"/>
    </xf>
    <xf numFmtId="4" fontId="26" fillId="36" borderId="240" xfId="70" applyNumberFormat="1" applyFont="1" applyFill="1" applyBorder="1" applyAlignment="1" applyProtection="1">
      <alignment horizontal="right" vertical="center"/>
    </xf>
    <xf numFmtId="3" fontId="18" fillId="36" borderId="209" xfId="70" applyNumberFormat="1" applyFont="1" applyFill="1" applyBorder="1" applyAlignment="1" applyProtection="1">
      <alignment horizontal="center" vertical="center"/>
    </xf>
    <xf numFmtId="4" fontId="26" fillId="36" borderId="247" xfId="70" applyNumberFormat="1" applyFont="1" applyFill="1" applyBorder="1" applyAlignment="1" applyProtection="1">
      <alignment horizontal="right" vertical="center"/>
    </xf>
    <xf numFmtId="0" fontId="44" fillId="36" borderId="61" xfId="90" applyFont="1" applyFill="1" applyBorder="1" applyAlignment="1">
      <alignment vertical="center"/>
    </xf>
    <xf numFmtId="0" fontId="67" fillId="0" borderId="252" xfId="90" applyFont="1" applyBorder="1" applyAlignment="1">
      <alignment vertical="top"/>
    </xf>
    <xf numFmtId="0" fontId="42" fillId="0" borderId="253" xfId="90" applyFont="1" applyBorder="1" applyAlignment="1">
      <alignment vertical="top"/>
    </xf>
    <xf numFmtId="0" fontId="69" fillId="38" borderId="61" xfId="90" applyFont="1" applyFill="1" applyBorder="1" applyAlignment="1">
      <alignment vertical="center"/>
    </xf>
    <xf numFmtId="0" fontId="42" fillId="0" borderId="255" xfId="90" applyFont="1" applyBorder="1" applyAlignment="1">
      <alignment vertical="top"/>
    </xf>
    <xf numFmtId="0" fontId="40" fillId="36" borderId="120" xfId="90" applyFont="1" applyFill="1" applyBorder="1" applyAlignment="1">
      <alignment horizontal="left" vertical="center"/>
    </xf>
    <xf numFmtId="0" fontId="71" fillId="37" borderId="127" xfId="90" applyFont="1" applyFill="1" applyBorder="1" applyAlignment="1">
      <alignment horizontal="center" vertical="center"/>
    </xf>
    <xf numFmtId="0" fontId="71" fillId="37" borderId="125" xfId="90" applyFont="1" applyFill="1" applyBorder="1" applyAlignment="1">
      <alignment vertical="top"/>
    </xf>
    <xf numFmtId="0" fontId="71" fillId="37" borderId="136" xfId="90" applyFont="1" applyFill="1" applyBorder="1" applyAlignment="1">
      <alignment horizontal="center" vertical="center"/>
    </xf>
    <xf numFmtId="0" fontId="43" fillId="36" borderId="61" xfId="90" applyFont="1" applyFill="1" applyBorder="1" applyAlignment="1">
      <alignment vertical="center"/>
    </xf>
    <xf numFmtId="0" fontId="40" fillId="36" borderId="61" xfId="90" applyFont="1" applyFill="1" applyBorder="1" applyAlignment="1">
      <alignment vertical="center"/>
    </xf>
    <xf numFmtId="166" fontId="29" fillId="36" borderId="0" xfId="90" applyNumberFormat="1" applyFont="1" applyFill="1" applyAlignment="1">
      <alignment vertical="center"/>
    </xf>
    <xf numFmtId="166" fontId="29" fillId="36" borderId="0" xfId="90" applyNumberFormat="1" applyFont="1" applyFill="1" applyAlignment="1">
      <alignment horizontal="center" vertical="center"/>
    </xf>
    <xf numFmtId="0" fontId="58" fillId="0" borderId="0" xfId="90" applyFont="1" applyAlignment="1">
      <alignment horizontal="center" vertical="center"/>
    </xf>
    <xf numFmtId="166" fontId="29" fillId="36" borderId="60" xfId="90" applyNumberFormat="1" applyFont="1" applyFill="1" applyBorder="1" applyAlignment="1">
      <alignment vertical="center"/>
    </xf>
    <xf numFmtId="166" fontId="29" fillId="36" borderId="61" xfId="90" applyNumberFormat="1" applyFont="1" applyFill="1" applyBorder="1" applyAlignment="1">
      <alignment vertical="center"/>
    </xf>
    <xf numFmtId="4" fontId="29" fillId="36" borderId="61" xfId="90" applyNumberFormat="1" applyFont="1" applyFill="1" applyBorder="1" applyAlignment="1">
      <alignment vertical="center"/>
    </xf>
    <xf numFmtId="166" fontId="29" fillId="36" borderId="61" xfId="90" applyNumberFormat="1" applyFont="1" applyFill="1" applyBorder="1" applyAlignment="1">
      <alignment horizontal="center" vertical="center"/>
    </xf>
    <xf numFmtId="0" fontId="1" fillId="31" borderId="61" xfId="90" applyFont="1" applyFill="1" applyBorder="1"/>
    <xf numFmtId="4" fontId="29" fillId="36" borderId="62" xfId="90" applyNumberFormat="1" applyFont="1" applyFill="1" applyBorder="1" applyAlignment="1">
      <alignment vertical="center"/>
    </xf>
    <xf numFmtId="166" fontId="29" fillId="36" borderId="63" xfId="90" applyNumberFormat="1" applyFont="1" applyFill="1" applyBorder="1" applyAlignment="1">
      <alignment vertical="center"/>
    </xf>
    <xf numFmtId="4" fontId="29" fillId="36" borderId="64" xfId="90" applyNumberFormat="1" applyFont="1" applyFill="1" applyBorder="1" applyAlignment="1">
      <alignment vertical="center"/>
    </xf>
    <xf numFmtId="166" fontId="29" fillId="36" borderId="67" xfId="90" applyNumberFormat="1" applyFont="1" applyFill="1" applyBorder="1" applyAlignment="1">
      <alignment vertical="center"/>
    </xf>
    <xf numFmtId="166" fontId="29" fillId="36" borderId="65" xfId="90" applyNumberFormat="1" applyFont="1" applyFill="1" applyBorder="1" applyAlignment="1">
      <alignment vertical="center"/>
    </xf>
    <xf numFmtId="4" fontId="29" fillId="36" borderId="65" xfId="90" applyNumberFormat="1" applyFont="1" applyFill="1" applyBorder="1" applyAlignment="1">
      <alignment vertical="center"/>
    </xf>
    <xf numFmtId="166" fontId="29" fillId="36" borderId="65" xfId="90" applyNumberFormat="1" applyFont="1" applyFill="1" applyBorder="1" applyAlignment="1">
      <alignment horizontal="center" vertical="center"/>
    </xf>
    <xf numFmtId="0" fontId="1" fillId="31" borderId="65" xfId="90" applyFont="1" applyFill="1" applyBorder="1"/>
    <xf numFmtId="4" fontId="29" fillId="36" borderId="66" xfId="90" applyNumberFormat="1" applyFont="1" applyFill="1" applyBorder="1" applyAlignment="1">
      <alignment vertical="center"/>
    </xf>
    <xf numFmtId="167" fontId="18" fillId="0" borderId="257" xfId="79" applyNumberFormat="1" applyFont="1" applyFill="1" applyBorder="1" applyAlignment="1">
      <alignment horizontal="center" vertical="center"/>
    </xf>
    <xf numFmtId="0" fontId="18" fillId="36" borderId="120" xfId="90" applyFont="1" applyFill="1" applyBorder="1" applyAlignment="1">
      <alignment vertical="center"/>
    </xf>
    <xf numFmtId="0" fontId="50" fillId="37" borderId="127" xfId="90" applyFont="1" applyFill="1" applyBorder="1" applyAlignment="1">
      <alignment horizontal="center" vertical="center"/>
    </xf>
    <xf numFmtId="0" fontId="50" fillId="37" borderId="128" xfId="90" applyFont="1" applyFill="1" applyBorder="1" applyAlignment="1">
      <alignment vertical="top"/>
    </xf>
    <xf numFmtId="0" fontId="29" fillId="36" borderId="61" xfId="90" applyFont="1" applyFill="1" applyBorder="1" applyAlignment="1">
      <alignment vertical="center"/>
    </xf>
    <xf numFmtId="0" fontId="18" fillId="36" borderId="61" xfId="90" applyFont="1" applyFill="1" applyBorder="1" applyAlignment="1">
      <alignment vertical="center"/>
    </xf>
    <xf numFmtId="167" fontId="18" fillId="0" borderId="258" xfId="79" applyNumberFormat="1" applyFont="1" applyFill="1" applyBorder="1" applyAlignment="1">
      <alignment horizontal="right" vertical="center"/>
    </xf>
    <xf numFmtId="4" fontId="18" fillId="34" borderId="105" xfId="70" applyNumberFormat="1" applyFont="1" applyFill="1" applyBorder="1" applyAlignment="1" applyProtection="1">
      <alignment horizontal="right" vertical="center"/>
    </xf>
    <xf numFmtId="2" fontId="18" fillId="36" borderId="248" xfId="70" applyNumberFormat="1" applyFont="1" applyFill="1" applyBorder="1" applyAlignment="1" applyProtection="1">
      <alignment horizontal="right" vertical="center"/>
    </xf>
    <xf numFmtId="2" fontId="18" fillId="36" borderId="242" xfId="70" applyNumberFormat="1" applyFont="1" applyFill="1" applyBorder="1" applyAlignment="1" applyProtection="1">
      <alignment horizontal="right" vertical="center"/>
    </xf>
    <xf numFmtId="4" fontId="18" fillId="34" borderId="242" xfId="70" applyNumberFormat="1" applyFont="1" applyFill="1" applyBorder="1" applyAlignment="1" applyProtection="1">
      <alignment horizontal="right" vertical="center"/>
    </xf>
    <xf numFmtId="167" fontId="18" fillId="0" borderId="249" xfId="79" applyNumberFormat="1" applyFont="1" applyFill="1" applyBorder="1" applyAlignment="1">
      <alignment horizontal="center" vertical="center"/>
    </xf>
    <xf numFmtId="2" fontId="18" fillId="36" borderId="251" xfId="70" applyNumberFormat="1" applyFont="1" applyFill="1" applyBorder="1" applyAlignment="1" applyProtection="1">
      <alignment horizontal="right" vertical="center"/>
    </xf>
    <xf numFmtId="4" fontId="18" fillId="36" borderId="259" xfId="70" applyNumberFormat="1" applyFont="1" applyFill="1" applyBorder="1" applyAlignment="1" applyProtection="1">
      <alignment horizontal="right" vertical="center"/>
    </xf>
    <xf numFmtId="2" fontId="18" fillId="36" borderId="211" xfId="70" applyNumberFormat="1" applyFont="1" applyFill="1" applyBorder="1" applyAlignment="1" applyProtection="1">
      <alignment horizontal="right" vertical="center"/>
    </xf>
    <xf numFmtId="3" fontId="18" fillId="34" borderId="121" xfId="70" applyNumberFormat="1" applyFont="1" applyFill="1" applyBorder="1" applyAlignment="1" applyProtection="1">
      <alignment horizontal="center" vertical="center"/>
    </xf>
    <xf numFmtId="0" fontId="40" fillId="36" borderId="0" xfId="90" applyFont="1" applyFill="1" applyAlignment="1">
      <alignment vertical="center"/>
    </xf>
    <xf numFmtId="0" fontId="42" fillId="0" borderId="0" xfId="90" applyFont="1" applyAlignment="1">
      <alignment vertical="top"/>
    </xf>
    <xf numFmtId="0" fontId="50" fillId="37" borderId="0" xfId="90" applyFont="1" applyFill="1" applyAlignment="1">
      <alignment vertical="top"/>
    </xf>
    <xf numFmtId="0" fontId="71" fillId="37" borderId="114" xfId="90" applyFont="1" applyFill="1" applyBorder="1" applyAlignment="1">
      <alignment vertical="top"/>
    </xf>
    <xf numFmtId="0" fontId="71" fillId="37" borderId="260" xfId="90" applyFont="1" applyFill="1" applyBorder="1" applyAlignment="1">
      <alignment horizontal="center" vertical="center"/>
    </xf>
    <xf numFmtId="0" fontId="42" fillId="36" borderId="120" xfId="90" applyFont="1" applyFill="1" applyBorder="1" applyAlignment="1">
      <alignment horizontal="left" vertical="center"/>
    </xf>
    <xf numFmtId="0" fontId="18" fillId="36" borderId="121" xfId="90" applyFont="1" applyFill="1" applyBorder="1" applyAlignment="1">
      <alignment vertical="center"/>
    </xf>
    <xf numFmtId="0" fontId="50" fillId="37" borderId="133" xfId="90" applyFont="1" applyFill="1" applyBorder="1" applyAlignment="1">
      <alignment horizontal="center" vertical="center"/>
    </xf>
    <xf numFmtId="0" fontId="50" fillId="37" borderId="132" xfId="90" applyFont="1" applyFill="1" applyBorder="1" applyAlignment="1">
      <alignment horizontal="center" vertical="center"/>
    </xf>
    <xf numFmtId="0" fontId="26" fillId="36" borderId="61" xfId="90" applyFont="1" applyFill="1" applyBorder="1" applyAlignment="1">
      <alignment vertical="center"/>
    </xf>
    <xf numFmtId="10" fontId="50" fillId="38" borderId="56" xfId="79" applyNumberFormat="1" applyFont="1" applyFill="1" applyBorder="1" applyAlignment="1">
      <alignment horizontal="left" vertical="top"/>
    </xf>
    <xf numFmtId="10" fontId="50" fillId="38" borderId="35" xfId="79" applyNumberFormat="1" applyFont="1" applyFill="1" applyBorder="1" applyAlignment="1">
      <alignment horizontal="left" vertical="top"/>
    </xf>
    <xf numFmtId="0" fontId="68" fillId="36" borderId="264" xfId="90" applyFont="1" applyFill="1" applyBorder="1" applyAlignment="1">
      <alignment vertical="top"/>
    </xf>
    <xf numFmtId="0" fontId="1" fillId="0" borderId="265" xfId="90" applyFont="1" applyBorder="1" applyAlignment="1">
      <alignment vertical="center"/>
    </xf>
    <xf numFmtId="0" fontId="68" fillId="36" borderId="266" xfId="90" applyFont="1" applyFill="1" applyBorder="1" applyAlignment="1">
      <alignment vertical="top"/>
    </xf>
    <xf numFmtId="0" fontId="68" fillId="36" borderId="267" xfId="90" applyFont="1" applyFill="1" applyBorder="1" applyAlignment="1">
      <alignment vertical="top"/>
    </xf>
    <xf numFmtId="0" fontId="68" fillId="36" borderId="269" xfId="90" applyFont="1" applyFill="1" applyBorder="1" applyAlignment="1">
      <alignment vertical="top"/>
    </xf>
    <xf numFmtId="0" fontId="68" fillId="36" borderId="270" xfId="90" applyFont="1" applyFill="1" applyBorder="1" applyAlignment="1">
      <alignment vertical="top"/>
    </xf>
    <xf numFmtId="0" fontId="68" fillId="36" borderId="271" xfId="90" applyFont="1" applyFill="1" applyBorder="1" applyAlignment="1">
      <alignment vertical="top"/>
    </xf>
    <xf numFmtId="0" fontId="1" fillId="0" borderId="273" xfId="90" applyFont="1" applyBorder="1" applyAlignment="1">
      <alignment horizontal="center" vertical="center"/>
    </xf>
    <xf numFmtId="0" fontId="1" fillId="0" borderId="273" xfId="90" applyFont="1" applyBorder="1" applyAlignment="1">
      <alignment vertical="center"/>
    </xf>
    <xf numFmtId="0" fontId="1" fillId="0" borderId="274" xfId="90" applyFont="1" applyBorder="1" applyAlignment="1">
      <alignment vertical="center"/>
    </xf>
    <xf numFmtId="0" fontId="1" fillId="0" borderId="273" xfId="90" applyFont="1" applyBorder="1"/>
    <xf numFmtId="0" fontId="68" fillId="36" borderId="276" xfId="90" applyFont="1" applyFill="1" applyBorder="1" applyAlignment="1">
      <alignment vertical="top"/>
    </xf>
    <xf numFmtId="0" fontId="68" fillId="36" borderId="277" xfId="90" applyFont="1" applyFill="1" applyBorder="1" applyAlignment="1">
      <alignment vertical="top"/>
    </xf>
    <xf numFmtId="0" fontId="68" fillId="36" borderId="278" xfId="90" applyFont="1" applyFill="1" applyBorder="1" applyAlignment="1">
      <alignment vertical="top"/>
    </xf>
    <xf numFmtId="0" fontId="1" fillId="0" borderId="268" xfId="90" applyFont="1" applyBorder="1" applyAlignment="1">
      <alignment horizontal="center" vertical="center"/>
    </xf>
    <xf numFmtId="0" fontId="1" fillId="0" borderId="268" xfId="90" applyFont="1" applyBorder="1"/>
    <xf numFmtId="0" fontId="68" fillId="36" borderId="272" xfId="90" applyFont="1" applyFill="1" applyBorder="1" applyAlignment="1">
      <alignment vertical="top"/>
    </xf>
    <xf numFmtId="0" fontId="68" fillId="36" borderId="279" xfId="90" applyFont="1" applyFill="1" applyBorder="1" applyAlignment="1">
      <alignment vertical="top"/>
    </xf>
    <xf numFmtId="0" fontId="68" fillId="36" borderId="273" xfId="90" applyFont="1" applyFill="1" applyBorder="1" applyAlignment="1">
      <alignment vertical="top"/>
    </xf>
    <xf numFmtId="0" fontId="68" fillId="36" borderId="275" xfId="90" applyFont="1" applyFill="1" applyBorder="1" applyAlignment="1">
      <alignment vertical="top"/>
    </xf>
    <xf numFmtId="0" fontId="68" fillId="36" borderId="268" xfId="90" applyFont="1" applyFill="1" applyBorder="1" applyAlignment="1">
      <alignment vertical="top"/>
    </xf>
    <xf numFmtId="0" fontId="61" fillId="0" borderId="280" xfId="90" applyFont="1" applyBorder="1" applyAlignment="1">
      <alignment horizontal="left" vertical="center"/>
    </xf>
    <xf numFmtId="0" fontId="68" fillId="36" borderId="281" xfId="90" applyFont="1" applyFill="1" applyBorder="1" applyAlignment="1">
      <alignment vertical="top"/>
    </xf>
    <xf numFmtId="0" fontId="1" fillId="0" borderId="280" xfId="90" applyFont="1" applyBorder="1" applyAlignment="1">
      <alignment vertical="center"/>
    </xf>
    <xf numFmtId="0" fontId="1" fillId="0" borderId="282" xfId="90" applyFont="1" applyBorder="1" applyAlignment="1">
      <alignment vertical="center"/>
    </xf>
    <xf numFmtId="0" fontId="68" fillId="36" borderId="283" xfId="90" applyFont="1" applyFill="1" applyBorder="1" applyAlignment="1">
      <alignment vertical="top"/>
    </xf>
    <xf numFmtId="0" fontId="68" fillId="36" borderId="284" xfId="90" applyFont="1" applyFill="1" applyBorder="1" applyAlignment="1">
      <alignment vertical="top"/>
    </xf>
    <xf numFmtId="0" fontId="68" fillId="36" borderId="285" xfId="90" applyFont="1" applyFill="1" applyBorder="1" applyAlignment="1">
      <alignment vertical="top"/>
    </xf>
    <xf numFmtId="0" fontId="1" fillId="0" borderId="286" xfId="90" applyFont="1" applyBorder="1" applyAlignment="1">
      <alignment horizontal="center" vertical="center"/>
    </xf>
    <xf numFmtId="0" fontId="68" fillId="36" borderId="287" xfId="90" applyFont="1" applyFill="1" applyBorder="1" applyAlignment="1">
      <alignment vertical="top"/>
    </xf>
    <xf numFmtId="0" fontId="1" fillId="31" borderId="11" xfId="90" applyFont="1" applyFill="1" applyBorder="1" applyAlignment="1">
      <alignment wrapText="1"/>
    </xf>
    <xf numFmtId="0" fontId="1" fillId="31" borderId="11" xfId="90" applyFont="1" applyFill="1" applyBorder="1"/>
    <xf numFmtId="0" fontId="31" fillId="31" borderId="11" xfId="90" applyFont="1" applyFill="1" applyBorder="1"/>
    <xf numFmtId="0" fontId="18" fillId="36" borderId="0" xfId="90" applyFont="1" applyFill="1" applyAlignment="1">
      <alignment vertical="center" wrapText="1"/>
    </xf>
    <xf numFmtId="0" fontId="18" fillId="36" borderId="0" xfId="90" applyFont="1" applyFill="1" applyAlignment="1">
      <alignment horizontal="left" vertical="center" wrapText="1"/>
    </xf>
    <xf numFmtId="0" fontId="18" fillId="36" borderId="0" xfId="90" applyFont="1" applyFill="1" applyAlignment="1">
      <alignment horizontal="center"/>
    </xf>
    <xf numFmtId="0" fontId="18" fillId="36" borderId="0" xfId="90" applyFont="1" applyFill="1"/>
    <xf numFmtId="0" fontId="29" fillId="36" borderId="61" xfId="90" applyFont="1" applyFill="1" applyBorder="1" applyAlignment="1">
      <alignment horizontal="left" wrapText="1"/>
    </xf>
    <xf numFmtId="0" fontId="18" fillId="36" borderId="61" xfId="90" applyFont="1" applyFill="1" applyBorder="1" applyAlignment="1">
      <alignment horizontal="center" wrapText="1"/>
    </xf>
    <xf numFmtId="0" fontId="18" fillId="36" borderId="61" xfId="90" applyFont="1" applyFill="1" applyBorder="1" applyAlignment="1">
      <alignment wrapText="1"/>
    </xf>
    <xf numFmtId="0" fontId="18" fillId="36" borderId="62" xfId="90" applyFont="1" applyFill="1" applyBorder="1" applyAlignment="1">
      <alignment horizontal="center" wrapText="1"/>
    </xf>
    <xf numFmtId="0" fontId="18" fillId="36" borderId="64" xfId="90" applyFont="1" applyFill="1" applyBorder="1" applyAlignment="1">
      <alignment horizontal="center"/>
    </xf>
    <xf numFmtId="0" fontId="18" fillId="0" borderId="106" xfId="90" applyFont="1" applyBorder="1" applyAlignment="1">
      <alignment horizontal="center" vertical="center"/>
    </xf>
    <xf numFmtId="169" fontId="18" fillId="0" borderId="116" xfId="70" applyNumberFormat="1" applyFont="1" applyFill="1" applyBorder="1" applyAlignment="1" applyProtection="1">
      <alignment horizontal="right" vertical="center"/>
    </xf>
    <xf numFmtId="169" fontId="18" fillId="36" borderId="116" xfId="70" applyNumberFormat="1" applyFont="1" applyFill="1" applyBorder="1" applyAlignment="1" applyProtection="1">
      <alignment horizontal="right" vertical="center"/>
    </xf>
    <xf numFmtId="169" fontId="18" fillId="37" borderId="108" xfId="79" applyNumberFormat="1" applyFont="1" applyFill="1" applyBorder="1" applyAlignment="1">
      <alignment horizontal="center" vertical="center"/>
    </xf>
    <xf numFmtId="169" fontId="50" fillId="37" borderId="108" xfId="79" applyNumberFormat="1" applyFont="1" applyFill="1" applyBorder="1" applyAlignment="1">
      <alignment horizontal="center" vertical="center"/>
    </xf>
    <xf numFmtId="0" fontId="18" fillId="36" borderId="0" xfId="90" applyFont="1" applyFill="1" applyAlignment="1">
      <alignment horizontal="left" wrapText="1"/>
    </xf>
    <xf numFmtId="0" fontId="43" fillId="36" borderId="60" xfId="90" applyFont="1" applyFill="1" applyBorder="1" applyAlignment="1">
      <alignment vertical="center" wrapText="1"/>
    </xf>
    <xf numFmtId="0" fontId="40" fillId="36" borderId="63" xfId="90" applyFont="1" applyFill="1" applyBorder="1" applyAlignment="1">
      <alignment horizontal="center" vertical="center"/>
    </xf>
    <xf numFmtId="2" fontId="18" fillId="0" borderId="64" xfId="90" applyNumberFormat="1" applyFont="1" applyBorder="1" applyAlignment="1">
      <alignment horizontal="right" vertical="center"/>
    </xf>
    <xf numFmtId="4" fontId="18" fillId="38" borderId="116" xfId="70" applyNumberFormat="1" applyFont="1" applyFill="1" applyBorder="1" applyAlignment="1" applyProtection="1">
      <alignment horizontal="right" vertical="center"/>
    </xf>
    <xf numFmtId="167" fontId="18" fillId="37" borderId="0" xfId="79" applyNumberFormat="1" applyFont="1" applyFill="1" applyBorder="1" applyAlignment="1">
      <alignment horizontal="center" vertical="center"/>
    </xf>
    <xf numFmtId="4" fontId="50" fillId="38" borderId="116" xfId="70" applyNumberFormat="1" applyFont="1" applyFill="1" applyBorder="1" applyAlignment="1" applyProtection="1">
      <alignment horizontal="right" vertical="center"/>
    </xf>
    <xf numFmtId="167" fontId="50" fillId="37" borderId="0" xfId="79" applyNumberFormat="1" applyFont="1" applyFill="1" applyBorder="1" applyAlignment="1">
      <alignment horizontal="center" vertical="center"/>
    </xf>
    <xf numFmtId="0" fontId="1" fillId="31" borderId="0" xfId="90" applyFont="1" applyFill="1" applyAlignment="1">
      <alignment horizontal="center"/>
    </xf>
    <xf numFmtId="10" fontId="18" fillId="36" borderId="192" xfId="79" applyNumberFormat="1" applyFont="1" applyFill="1" applyBorder="1" applyAlignment="1" applyProtection="1">
      <alignment horizontal="right" vertical="center"/>
    </xf>
    <xf numFmtId="10" fontId="18" fillId="36" borderId="159" xfId="79" applyNumberFormat="1" applyFont="1" applyFill="1" applyBorder="1" applyAlignment="1" applyProtection="1">
      <alignment horizontal="right" vertical="center"/>
    </xf>
    <xf numFmtId="167" fontId="18" fillId="31" borderId="110" xfId="90" applyNumberFormat="1" applyFont="1" applyFill="1" applyBorder="1" applyAlignment="1">
      <alignment horizontal="right" vertical="center"/>
    </xf>
    <xf numFmtId="167" fontId="18" fillId="31" borderId="0" xfId="79" applyNumberFormat="1" applyFont="1" applyFill="1" applyBorder="1" applyAlignment="1">
      <alignment horizontal="center" vertical="center"/>
    </xf>
    <xf numFmtId="4" fontId="18" fillId="31" borderId="0" xfId="70" applyNumberFormat="1" applyFont="1" applyFill="1" applyBorder="1" applyAlignment="1" applyProtection="1">
      <alignment horizontal="right" vertical="center"/>
    </xf>
    <xf numFmtId="167" fontId="50" fillId="31" borderId="0" xfId="79" applyNumberFormat="1" applyFont="1" applyFill="1" applyBorder="1" applyAlignment="1">
      <alignment horizontal="center" vertical="center"/>
    </xf>
    <xf numFmtId="4" fontId="50" fillId="31" borderId="0" xfId="70" applyNumberFormat="1" applyFont="1" applyFill="1" applyBorder="1" applyAlignment="1" applyProtection="1">
      <alignment horizontal="right" vertical="center"/>
    </xf>
    <xf numFmtId="0" fontId="1" fillId="31" borderId="10" xfId="90" applyFont="1" applyFill="1" applyBorder="1"/>
    <xf numFmtId="169" fontId="18" fillId="31" borderId="108" xfId="79" applyNumberFormat="1" applyFont="1" applyFill="1" applyBorder="1" applyAlignment="1">
      <alignment horizontal="center" vertical="center"/>
    </xf>
    <xf numFmtId="167" fontId="18" fillId="31" borderId="0" xfId="79" applyNumberFormat="1" applyFont="1" applyFill="1" applyBorder="1" applyAlignment="1">
      <alignment horizontal="right" vertical="center"/>
    </xf>
    <xf numFmtId="0" fontId="18" fillId="31" borderId="0" xfId="90" applyFont="1" applyFill="1" applyAlignment="1">
      <alignment horizontal="center" vertical="center"/>
    </xf>
    <xf numFmtId="0" fontId="1" fillId="31" borderId="0" xfId="90" applyFont="1" applyFill="1" applyAlignment="1">
      <alignment vertical="center"/>
    </xf>
    <xf numFmtId="0" fontId="1" fillId="31" borderId="0" xfId="90" applyFont="1" applyFill="1" applyAlignment="1">
      <alignment horizontal="center" vertical="center"/>
    </xf>
    <xf numFmtId="4" fontId="1" fillId="31" borderId="0" xfId="90" applyNumberFormat="1" applyFont="1" applyFill="1" applyAlignment="1">
      <alignment vertical="center"/>
    </xf>
    <xf numFmtId="167" fontId="1" fillId="31" borderId="0" xfId="90" applyNumberFormat="1" applyFont="1" applyFill="1" applyAlignment="1">
      <alignment vertical="center"/>
    </xf>
    <xf numFmtId="4" fontId="26" fillId="31" borderId="0" xfId="70" applyNumberFormat="1" applyFont="1" applyFill="1" applyBorder="1" applyAlignment="1" applyProtection="1">
      <alignment horizontal="right" vertical="center"/>
    </xf>
    <xf numFmtId="0" fontId="1" fillId="0" borderId="293" xfId="90" applyFont="1" applyBorder="1"/>
    <xf numFmtId="0" fontId="1" fillId="0" borderId="294" xfId="90" applyFont="1" applyBorder="1"/>
    <xf numFmtId="0" fontId="50" fillId="37" borderId="126" xfId="90" applyFont="1" applyFill="1" applyBorder="1" applyAlignment="1">
      <alignment horizontal="center" vertical="center"/>
    </xf>
    <xf numFmtId="0" fontId="50" fillId="37" borderId="299" xfId="90" applyFont="1" applyFill="1" applyBorder="1" applyAlignment="1">
      <alignment horizontal="center" vertical="center"/>
    </xf>
    <xf numFmtId="0" fontId="68" fillId="36" borderId="300" xfId="90" applyFont="1" applyFill="1" applyBorder="1" applyAlignment="1">
      <alignment vertical="top"/>
    </xf>
    <xf numFmtId="0" fontId="68" fillId="36" borderId="301" xfId="90" applyFont="1" applyFill="1" applyBorder="1" applyAlignment="1">
      <alignment vertical="top"/>
    </xf>
    <xf numFmtId="0" fontId="68" fillId="36" borderId="302" xfId="90" applyFont="1" applyFill="1" applyBorder="1" applyAlignment="1">
      <alignment vertical="top"/>
    </xf>
    <xf numFmtId="0" fontId="1" fillId="0" borderId="303" xfId="90" applyFont="1" applyBorder="1" applyAlignment="1">
      <alignment vertical="center"/>
    </xf>
    <xf numFmtId="0" fontId="1" fillId="0" borderId="304" xfId="90" applyFont="1" applyBorder="1" applyAlignment="1">
      <alignment vertical="center"/>
    </xf>
    <xf numFmtId="0" fontId="18" fillId="0" borderId="303" xfId="90" applyFont="1" applyBorder="1" applyAlignment="1">
      <alignment vertical="top"/>
    </xf>
    <xf numFmtId="49" fontId="18" fillId="0" borderId="304" xfId="90" applyNumberFormat="1" applyFont="1" applyBorder="1" applyAlignment="1">
      <alignment vertical="top"/>
    </xf>
    <xf numFmtId="0" fontId="1" fillId="0" borderId="303" xfId="90" applyFont="1" applyBorder="1"/>
    <xf numFmtId="0" fontId="1" fillId="0" borderId="304" xfId="90" applyFont="1" applyBorder="1"/>
    <xf numFmtId="166" fontId="58" fillId="0" borderId="303" xfId="90" applyNumberFormat="1" applyFont="1" applyBorder="1" applyAlignment="1">
      <alignment vertical="center"/>
    </xf>
    <xf numFmtId="166" fontId="58" fillId="0" borderId="304" xfId="90" applyNumberFormat="1" applyFont="1" applyBorder="1" applyAlignment="1">
      <alignment vertical="center"/>
    </xf>
    <xf numFmtId="0" fontId="1" fillId="0" borderId="305" xfId="90" applyFont="1" applyBorder="1"/>
    <xf numFmtId="0" fontId="1" fillId="0" borderId="306" xfId="90" applyFont="1" applyBorder="1"/>
    <xf numFmtId="0" fontId="69" fillId="38" borderId="307" xfId="90" applyFont="1" applyFill="1" applyBorder="1" applyAlignment="1">
      <alignment vertical="center"/>
    </xf>
    <xf numFmtId="0" fontId="70" fillId="38" borderId="308" xfId="90" applyFont="1" applyFill="1" applyBorder="1" applyAlignment="1">
      <alignment horizontal="center" vertical="center"/>
    </xf>
    <xf numFmtId="0" fontId="42" fillId="0" borderId="311" xfId="90" applyFont="1" applyBorder="1" applyAlignment="1">
      <alignment horizontal="center" vertical="center"/>
    </xf>
    <xf numFmtId="0" fontId="40" fillId="0" borderId="303" xfId="90" applyFont="1" applyBorder="1"/>
    <xf numFmtId="0" fontId="40" fillId="0" borderId="304" xfId="90" applyFont="1" applyBorder="1"/>
    <xf numFmtId="0" fontId="40" fillId="0" borderId="305" xfId="90" applyFont="1" applyBorder="1"/>
    <xf numFmtId="0" fontId="40" fillId="0" borderId="306" xfId="90" applyFont="1" applyBorder="1"/>
    <xf numFmtId="0" fontId="43" fillId="36" borderId="312" xfId="90" applyFont="1" applyFill="1" applyBorder="1" applyAlignment="1">
      <alignment vertical="center"/>
    </xf>
    <xf numFmtId="0" fontId="40" fillId="36" borderId="313" xfId="90" applyFont="1" applyFill="1" applyBorder="1" applyAlignment="1">
      <alignment horizontal="left" vertical="center"/>
    </xf>
    <xf numFmtId="0" fontId="71" fillId="37" borderId="316" xfId="90" applyFont="1" applyFill="1" applyBorder="1" applyAlignment="1">
      <alignment horizontal="center" vertical="center"/>
    </xf>
    <xf numFmtId="0" fontId="18" fillId="0" borderId="303" xfId="90" applyFont="1" applyBorder="1"/>
    <xf numFmtId="0" fontId="18" fillId="0" borderId="304" xfId="90" applyFont="1" applyBorder="1"/>
    <xf numFmtId="0" fontId="1" fillId="0" borderId="318" xfId="90" applyFont="1" applyBorder="1"/>
    <xf numFmtId="0" fontId="1" fillId="0" borderId="319" xfId="90" applyFont="1" applyBorder="1"/>
    <xf numFmtId="0" fontId="29" fillId="36" borderId="312" xfId="90" applyFont="1" applyFill="1" applyBorder="1" applyAlignment="1">
      <alignment vertical="center"/>
    </xf>
    <xf numFmtId="0" fontId="40" fillId="0" borderId="317" xfId="90" applyFont="1" applyBorder="1" applyAlignment="1">
      <alignment horizontal="center" vertical="top"/>
    </xf>
    <xf numFmtId="0" fontId="71" fillId="37" borderId="321" xfId="90" applyFont="1" applyFill="1" applyBorder="1" applyAlignment="1">
      <alignment horizontal="center" vertical="center"/>
    </xf>
    <xf numFmtId="0" fontId="40" fillId="0" borderId="304" xfId="90" applyFont="1" applyBorder="1" applyAlignment="1">
      <alignment horizontal="center" vertical="top"/>
    </xf>
    <xf numFmtId="0" fontId="71" fillId="37" borderId="322" xfId="90" applyFont="1" applyFill="1" applyBorder="1" applyAlignment="1">
      <alignment horizontal="center" vertical="center"/>
    </xf>
    <xf numFmtId="0" fontId="40" fillId="0" borderId="323" xfId="90" applyFont="1" applyBorder="1" applyAlignment="1">
      <alignment vertical="top"/>
    </xf>
    <xf numFmtId="0" fontId="18" fillId="0" borderId="305" xfId="90" applyFont="1" applyBorder="1"/>
    <xf numFmtId="0" fontId="26" fillId="36" borderId="312" xfId="90" applyFont="1" applyFill="1" applyBorder="1" applyAlignment="1">
      <alignment vertical="center"/>
    </xf>
    <xf numFmtId="0" fontId="18" fillId="36" borderId="313" xfId="90" applyFont="1" applyFill="1" applyBorder="1" applyAlignment="1">
      <alignment horizontal="left" vertical="center"/>
    </xf>
    <xf numFmtId="0" fontId="18" fillId="36" borderId="312" xfId="90" applyFont="1" applyFill="1" applyBorder="1" applyAlignment="1">
      <alignment horizontal="center" wrapText="1"/>
    </xf>
    <xf numFmtId="0" fontId="18" fillId="0" borderId="325" xfId="90" applyFont="1" applyBorder="1" applyAlignment="1">
      <alignment horizontal="center" vertical="center"/>
    </xf>
    <xf numFmtId="0" fontId="18" fillId="0" borderId="295" xfId="90" applyFont="1" applyBorder="1" applyAlignment="1">
      <alignment horizontal="center" vertical="center"/>
    </xf>
    <xf numFmtId="0" fontId="18" fillId="0" borderId="326" xfId="90" applyFont="1" applyBorder="1" applyAlignment="1">
      <alignment horizontal="center" vertical="center"/>
    </xf>
    <xf numFmtId="0" fontId="18" fillId="31" borderId="295" xfId="90" applyFont="1" applyFill="1" applyBorder="1" applyAlignment="1">
      <alignment horizontal="center" vertical="center"/>
    </xf>
    <xf numFmtId="4" fontId="18" fillId="0" borderId="297" xfId="70" applyNumberFormat="1" applyFont="1" applyFill="1" applyBorder="1" applyAlignment="1" applyProtection="1">
      <alignment horizontal="right" vertical="center"/>
    </xf>
    <xf numFmtId="0" fontId="18" fillId="31" borderId="331" xfId="90" applyFont="1" applyFill="1" applyBorder="1" applyAlignment="1">
      <alignment horizontal="center" vertical="center"/>
    </xf>
    <xf numFmtId="0" fontId="40" fillId="36" borderId="339" xfId="90" applyFont="1" applyFill="1" applyBorder="1" applyAlignment="1">
      <alignment horizontal="center" vertical="center"/>
    </xf>
    <xf numFmtId="0" fontId="42" fillId="36" borderId="294" xfId="90" applyFont="1" applyFill="1" applyBorder="1" applyAlignment="1">
      <alignment horizontal="left" wrapText="1"/>
    </xf>
    <xf numFmtId="0" fontId="18" fillId="36" borderId="294" xfId="90" applyFont="1" applyFill="1" applyBorder="1" applyAlignment="1">
      <alignment vertical="center" wrapText="1"/>
    </xf>
    <xf numFmtId="0" fontId="18" fillId="36" borderId="294" xfId="90" applyFont="1" applyFill="1" applyBorder="1" applyAlignment="1">
      <alignment horizontal="left" vertical="center" wrapText="1"/>
    </xf>
    <xf numFmtId="0" fontId="18" fillId="36" borderId="340" xfId="90" applyFont="1" applyFill="1" applyBorder="1" applyAlignment="1">
      <alignment horizontal="center"/>
    </xf>
    <xf numFmtId="0" fontId="18" fillId="36" borderId="294" xfId="90" applyFont="1" applyFill="1" applyBorder="1"/>
    <xf numFmtId="0" fontId="1" fillId="0" borderId="159" xfId="90" applyFont="1" applyBorder="1"/>
    <xf numFmtId="0" fontId="31" fillId="31" borderId="12" xfId="90" applyFont="1" applyFill="1" applyBorder="1"/>
    <xf numFmtId="0" fontId="18" fillId="36" borderId="341" xfId="90" applyFont="1" applyFill="1" applyBorder="1" applyAlignment="1">
      <alignment horizontal="center"/>
    </xf>
    <xf numFmtId="2" fontId="18" fillId="0" borderId="343" xfId="90" applyNumberFormat="1" applyFont="1" applyBorder="1" applyAlignment="1">
      <alignment horizontal="right" vertical="center"/>
    </xf>
    <xf numFmtId="2" fontId="18" fillId="0" borderId="345" xfId="90" applyNumberFormat="1" applyFont="1" applyBorder="1" applyAlignment="1">
      <alignment horizontal="right" vertical="center"/>
    </xf>
    <xf numFmtId="2" fontId="18" fillId="31" borderId="345" xfId="90" applyNumberFormat="1" applyFont="1" applyFill="1" applyBorder="1" applyAlignment="1">
      <alignment horizontal="right" vertical="center"/>
    </xf>
    <xf numFmtId="2" fontId="18" fillId="31" borderId="348" xfId="90" applyNumberFormat="1" applyFont="1" applyFill="1" applyBorder="1" applyAlignment="1">
      <alignment horizontal="right" vertical="center"/>
    </xf>
    <xf numFmtId="0" fontId="50" fillId="37" borderId="325" xfId="90" applyFont="1" applyFill="1" applyBorder="1" applyAlignment="1">
      <alignment horizontal="center" vertical="center"/>
    </xf>
    <xf numFmtId="0" fontId="50" fillId="37" borderId="295" xfId="90" applyFont="1" applyFill="1" applyBorder="1" applyAlignment="1">
      <alignment horizontal="center" vertical="center"/>
    </xf>
    <xf numFmtId="2" fontId="50" fillId="37" borderId="343" xfId="90" applyNumberFormat="1" applyFont="1" applyFill="1" applyBorder="1" applyAlignment="1">
      <alignment horizontal="right" vertical="center"/>
    </xf>
    <xf numFmtId="2" fontId="50" fillId="37" borderId="345" xfId="90" applyNumberFormat="1" applyFont="1" applyFill="1" applyBorder="1" applyAlignment="1">
      <alignment horizontal="right" vertical="center"/>
    </xf>
    <xf numFmtId="0" fontId="50" fillId="37" borderId="326" xfId="90" applyFont="1" applyFill="1" applyBorder="1" applyAlignment="1">
      <alignment horizontal="center" vertical="center"/>
    </xf>
    <xf numFmtId="2" fontId="50" fillId="37" borderId="64" xfId="90" applyNumberFormat="1" applyFont="1" applyFill="1" applyBorder="1" applyAlignment="1">
      <alignment horizontal="right" vertical="center"/>
    </xf>
    <xf numFmtId="0" fontId="50" fillId="37" borderId="331" xfId="90" applyFont="1" applyFill="1" applyBorder="1" applyAlignment="1">
      <alignment horizontal="center" vertical="center"/>
    </xf>
    <xf numFmtId="2" fontId="50" fillId="37" borderId="348" xfId="90" applyNumberFormat="1" applyFont="1" applyFill="1" applyBorder="1" applyAlignment="1">
      <alignment horizontal="right" vertical="center"/>
    </xf>
    <xf numFmtId="0" fontId="50" fillId="37" borderId="353" xfId="90" applyFont="1" applyFill="1" applyBorder="1" applyAlignment="1">
      <alignment horizontal="center" vertical="center"/>
    </xf>
    <xf numFmtId="2" fontId="50" fillId="37" borderId="66" xfId="90" applyNumberFormat="1" applyFont="1" applyFill="1" applyBorder="1" applyAlignment="1">
      <alignment horizontal="right" vertical="center"/>
    </xf>
    <xf numFmtId="4" fontId="18" fillId="0" borderId="296" xfId="70" applyNumberFormat="1" applyFont="1" applyFill="1" applyBorder="1" applyAlignment="1" applyProtection="1">
      <alignment horizontal="right" vertical="center"/>
    </xf>
    <xf numFmtId="4" fontId="18" fillId="31" borderId="296" xfId="70" applyNumberFormat="1" applyFont="1" applyFill="1" applyBorder="1" applyAlignment="1" applyProtection="1">
      <alignment horizontal="right" vertical="center"/>
    </xf>
    <xf numFmtId="0" fontId="18" fillId="0" borderId="236" xfId="90" applyFont="1" applyBorder="1" applyAlignment="1">
      <alignment horizontal="center" vertical="center" wrapText="1"/>
    </xf>
    <xf numFmtId="0" fontId="18" fillId="0" borderId="237" xfId="90" applyFont="1" applyBorder="1" applyAlignment="1">
      <alignment horizontal="center" vertical="center" wrapText="1"/>
    </xf>
    <xf numFmtId="0" fontId="18" fillId="0" borderId="238" xfId="90" applyFont="1" applyBorder="1" applyAlignment="1">
      <alignment horizontal="center" vertical="center" wrapText="1"/>
    </xf>
    <xf numFmtId="0" fontId="18" fillId="0" borderId="239" xfId="90" applyFont="1" applyBorder="1" applyAlignment="1">
      <alignment horizontal="center" vertical="center"/>
    </xf>
    <xf numFmtId="0" fontId="18" fillId="0" borderId="240" xfId="90" applyFont="1" applyBorder="1" applyAlignment="1">
      <alignment horizontal="center" vertical="center"/>
    </xf>
    <xf numFmtId="4" fontId="18" fillId="0" borderId="248" xfId="70" applyNumberFormat="1" applyFont="1" applyFill="1" applyBorder="1" applyAlignment="1" applyProtection="1">
      <alignment horizontal="right" vertical="center"/>
    </xf>
    <xf numFmtId="4" fontId="18" fillId="0" borderId="242" xfId="70" applyNumberFormat="1" applyFont="1" applyFill="1" applyBorder="1" applyAlignment="1" applyProtection="1">
      <alignment horizontal="right" vertical="center"/>
    </xf>
    <xf numFmtId="167" fontId="50" fillId="37" borderId="241" xfId="79" applyNumberFormat="1" applyFont="1" applyFill="1" applyBorder="1" applyAlignment="1">
      <alignment horizontal="right" vertical="center"/>
    </xf>
    <xf numFmtId="167" fontId="18" fillId="0" borderId="250" xfId="79" applyNumberFormat="1" applyFont="1" applyFill="1" applyBorder="1" applyAlignment="1">
      <alignment horizontal="center" vertical="center"/>
    </xf>
    <xf numFmtId="4" fontId="18" fillId="36" borderId="248" xfId="70" applyNumberFormat="1" applyFont="1" applyFill="1" applyBorder="1" applyAlignment="1" applyProtection="1">
      <alignment horizontal="right" vertical="center"/>
    </xf>
    <xf numFmtId="167" fontId="50" fillId="37" borderId="354" xfId="79" applyNumberFormat="1" applyFont="1" applyFill="1" applyBorder="1" applyAlignment="1">
      <alignment horizontal="right" vertical="center"/>
    </xf>
    <xf numFmtId="167" fontId="50" fillId="37" borderId="355" xfId="79" applyNumberFormat="1" applyFont="1" applyFill="1" applyBorder="1" applyAlignment="1">
      <alignment horizontal="right" vertical="center"/>
    </xf>
    <xf numFmtId="167" fontId="18" fillId="31" borderId="241" xfId="79" applyNumberFormat="1" applyFont="1" applyFill="1" applyBorder="1" applyAlignment="1">
      <alignment horizontal="right" vertical="center"/>
    </xf>
    <xf numFmtId="167" fontId="18" fillId="31" borderId="250" xfId="79" applyNumberFormat="1" applyFont="1" applyFill="1" applyBorder="1" applyAlignment="1">
      <alignment horizontal="center" vertical="center"/>
    </xf>
    <xf numFmtId="167" fontId="18" fillId="37" borderId="241" xfId="79" applyNumberFormat="1" applyFont="1" applyFill="1" applyBorder="1" applyAlignment="1">
      <alignment horizontal="right" vertical="center"/>
    </xf>
    <xf numFmtId="167" fontId="50" fillId="37" borderId="356" xfId="79" applyNumberFormat="1" applyFont="1" applyFill="1" applyBorder="1" applyAlignment="1">
      <alignment horizontal="right" vertical="center"/>
    </xf>
    <xf numFmtId="167" fontId="50" fillId="37" borderId="243" xfId="79" applyNumberFormat="1" applyFont="1" applyFill="1" applyBorder="1" applyAlignment="1">
      <alignment horizontal="right" vertical="center"/>
    </xf>
    <xf numFmtId="169" fontId="50" fillId="37" borderId="357" xfId="79" applyNumberFormat="1" applyFont="1" applyFill="1" applyBorder="1" applyAlignment="1">
      <alignment horizontal="center" vertical="center"/>
    </xf>
    <xf numFmtId="4" fontId="26" fillId="36" borderId="173" xfId="70" applyNumberFormat="1" applyFont="1" applyFill="1" applyBorder="1" applyAlignment="1" applyProtection="1">
      <alignment horizontal="right" vertical="center"/>
    </xf>
    <xf numFmtId="0" fontId="18" fillId="36" borderId="236" xfId="90" applyFont="1" applyFill="1" applyBorder="1" applyAlignment="1">
      <alignment horizontal="center" vertical="center" wrapText="1"/>
    </xf>
    <xf numFmtId="0" fontId="18" fillId="36" borderId="237" xfId="90" applyFont="1" applyFill="1" applyBorder="1" applyAlignment="1">
      <alignment horizontal="center" vertical="center" wrapText="1"/>
    </xf>
    <xf numFmtId="0" fontId="18" fillId="36" borderId="238" xfId="90" applyFont="1" applyFill="1" applyBorder="1" applyAlignment="1">
      <alignment horizontal="center" vertical="center" wrapText="1"/>
    </xf>
    <xf numFmtId="0" fontId="18" fillId="36" borderId="239" xfId="90" applyFont="1" applyFill="1" applyBorder="1" applyAlignment="1">
      <alignment horizontal="center"/>
    </xf>
    <xf numFmtId="2" fontId="18" fillId="0" borderId="358" xfId="90" applyNumberFormat="1" applyFont="1" applyBorder="1" applyAlignment="1">
      <alignment horizontal="right" vertical="center"/>
    </xf>
    <xf numFmtId="2" fontId="18" fillId="0" borderId="359" xfId="90" applyNumberFormat="1" applyFont="1" applyBorder="1" applyAlignment="1">
      <alignment horizontal="right" vertical="center"/>
    </xf>
    <xf numFmtId="4" fontId="18" fillId="0" borderId="64" xfId="70" applyNumberFormat="1" applyFont="1" applyFill="1" applyBorder="1" applyAlignment="1" applyProtection="1">
      <alignment horizontal="right" vertical="center"/>
    </xf>
    <xf numFmtId="167" fontId="18" fillId="0" borderId="63" xfId="79" applyNumberFormat="1" applyFont="1" applyFill="1" applyBorder="1" applyAlignment="1">
      <alignment horizontal="right" vertical="center"/>
    </xf>
    <xf numFmtId="167" fontId="18" fillId="31" borderId="63" xfId="79" applyNumberFormat="1" applyFont="1" applyFill="1" applyBorder="1" applyAlignment="1">
      <alignment horizontal="right" vertical="center"/>
    </xf>
    <xf numFmtId="4" fontId="18" fillId="31" borderId="64" xfId="70" applyNumberFormat="1" applyFont="1" applyFill="1" applyBorder="1" applyAlignment="1" applyProtection="1">
      <alignment horizontal="right" vertical="center"/>
    </xf>
    <xf numFmtId="2" fontId="18" fillId="0" borderId="360" xfId="90" applyNumberFormat="1" applyFont="1" applyBorder="1" applyAlignment="1">
      <alignment horizontal="right" vertical="center"/>
    </xf>
    <xf numFmtId="167" fontId="18" fillId="0" borderId="361" xfId="90" applyNumberFormat="1" applyFont="1" applyBorder="1" applyAlignment="1">
      <alignment horizontal="right" vertical="center"/>
    </xf>
    <xf numFmtId="167" fontId="50" fillId="37" borderId="65" xfId="79" applyNumberFormat="1" applyFont="1" applyFill="1" applyBorder="1" applyAlignment="1">
      <alignment horizontal="center" vertical="center"/>
    </xf>
    <xf numFmtId="4" fontId="18" fillId="0" borderId="66" xfId="70" applyNumberFormat="1" applyFont="1" applyFill="1" applyBorder="1" applyAlignment="1" applyProtection="1">
      <alignment horizontal="right" vertical="center"/>
    </xf>
    <xf numFmtId="167" fontId="18" fillId="0" borderId="64" xfId="79" applyNumberFormat="1" applyFont="1" applyFill="1" applyBorder="1" applyAlignment="1">
      <alignment horizontal="center" vertical="center"/>
    </xf>
    <xf numFmtId="167" fontId="18" fillId="31" borderId="64" xfId="79" applyNumberFormat="1" applyFont="1" applyFill="1" applyBorder="1" applyAlignment="1">
      <alignment horizontal="center" vertical="center"/>
    </xf>
    <xf numFmtId="167" fontId="18" fillId="37" borderId="65" xfId="79" applyNumberFormat="1" applyFont="1" applyFill="1" applyBorder="1" applyAlignment="1">
      <alignment horizontal="center" vertical="center"/>
    </xf>
    <xf numFmtId="167" fontId="18" fillId="31" borderId="361" xfId="90" applyNumberFormat="1" applyFont="1" applyFill="1" applyBorder="1" applyAlignment="1">
      <alignment horizontal="right" vertical="center"/>
    </xf>
    <xf numFmtId="169" fontId="18" fillId="36" borderId="246" xfId="70" applyNumberFormat="1" applyFont="1" applyFill="1" applyBorder="1" applyAlignment="1" applyProtection="1">
      <alignment horizontal="center" vertical="center"/>
    </xf>
    <xf numFmtId="169" fontId="18" fillId="36" borderId="209" xfId="70" applyNumberFormat="1" applyFont="1" applyFill="1" applyBorder="1" applyAlignment="1" applyProtection="1">
      <alignment horizontal="center" vertical="center"/>
    </xf>
    <xf numFmtId="0" fontId="50" fillId="37" borderId="41" xfId="0" applyFont="1" applyFill="1" applyBorder="1" applyAlignment="1">
      <alignment vertical="top"/>
    </xf>
    <xf numFmtId="0" fontId="50" fillId="37" borderId="19" xfId="0" applyFont="1" applyFill="1" applyBorder="1" applyAlignment="1">
      <alignment vertical="top"/>
    </xf>
    <xf numFmtId="0" fontId="50" fillId="37" borderId="28" xfId="0" applyFont="1" applyFill="1" applyBorder="1" applyAlignment="1">
      <alignment vertical="top"/>
    </xf>
    <xf numFmtId="0" fontId="50" fillId="37" borderId="29" xfId="0" applyFont="1" applyFill="1" applyBorder="1" applyAlignment="1">
      <alignment vertical="top"/>
    </xf>
    <xf numFmtId="0" fontId="50" fillId="37" borderId="47" xfId="0" applyFont="1" applyFill="1" applyBorder="1" applyAlignment="1">
      <alignment vertical="top"/>
    </xf>
    <xf numFmtId="0" fontId="50" fillId="37" borderId="188" xfId="0" applyFont="1" applyFill="1" applyBorder="1" applyAlignment="1">
      <alignment vertical="top"/>
    </xf>
    <xf numFmtId="0" fontId="50" fillId="37" borderId="186" xfId="0" applyFont="1" applyFill="1" applyBorder="1" applyAlignment="1">
      <alignment vertical="top"/>
    </xf>
    <xf numFmtId="166" fontId="29" fillId="0" borderId="0" xfId="90" applyNumberFormat="1" applyFont="1" applyAlignment="1">
      <alignment vertical="center"/>
    </xf>
    <xf numFmtId="0" fontId="50" fillId="37" borderId="365" xfId="90" applyFont="1" applyFill="1" applyBorder="1" applyAlignment="1">
      <alignment horizontal="center" vertical="center"/>
    </xf>
    <xf numFmtId="2" fontId="50" fillId="37" borderId="366" xfId="90" applyNumberFormat="1" applyFont="1" applyFill="1" applyBorder="1" applyAlignment="1">
      <alignment horizontal="right" vertical="center"/>
    </xf>
    <xf numFmtId="0" fontId="50" fillId="37" borderId="363" xfId="90" applyFont="1" applyFill="1" applyBorder="1" applyAlignment="1">
      <alignment horizontal="center" vertical="center"/>
    </xf>
    <xf numFmtId="0" fontId="50" fillId="37" borderId="364" xfId="90" applyFont="1" applyFill="1" applyBorder="1" applyAlignment="1">
      <alignment horizontal="center" vertical="center"/>
    </xf>
    <xf numFmtId="2" fontId="50" fillId="37" borderId="286" xfId="90" applyNumberFormat="1" applyFont="1" applyFill="1" applyBorder="1" applyAlignment="1">
      <alignment horizontal="right" vertical="center"/>
    </xf>
    <xf numFmtId="0" fontId="50" fillId="37" borderId="362" xfId="90" applyFont="1" applyFill="1" applyBorder="1" applyAlignment="1">
      <alignment horizontal="center" vertical="center"/>
    </xf>
    <xf numFmtId="2" fontId="50" fillId="37" borderId="341" xfId="90" applyNumberFormat="1" applyFont="1" applyFill="1" applyBorder="1" applyAlignment="1">
      <alignment horizontal="right" vertical="center"/>
    </xf>
    <xf numFmtId="4" fontId="18" fillId="0" borderId="341" xfId="70" applyNumberFormat="1" applyFont="1" applyFill="1" applyBorder="1" applyAlignment="1" applyProtection="1">
      <alignment horizontal="right" vertical="center"/>
    </xf>
    <xf numFmtId="0" fontId="50" fillId="37" borderId="328" xfId="90" applyFont="1" applyFill="1" applyBorder="1" applyAlignment="1">
      <alignment horizontal="center" vertical="center"/>
    </xf>
    <xf numFmtId="0" fontId="18" fillId="0" borderId="304" xfId="90" applyFont="1" applyBorder="1" applyAlignment="1">
      <alignment horizontal="center" vertical="center"/>
    </xf>
    <xf numFmtId="0" fontId="18" fillId="31" borderId="328" xfId="90" applyFont="1" applyFill="1" applyBorder="1" applyAlignment="1">
      <alignment horizontal="center" vertical="center"/>
    </xf>
    <xf numFmtId="0" fontId="50" fillId="37" borderId="333" xfId="90" applyFont="1" applyFill="1" applyBorder="1" applyAlignment="1">
      <alignment horizontal="center" vertical="center"/>
    </xf>
    <xf numFmtId="0" fontId="50" fillId="37" borderId="332" xfId="90" applyFont="1" applyFill="1" applyBorder="1" applyAlignment="1">
      <alignment horizontal="center" vertical="center"/>
    </xf>
    <xf numFmtId="0" fontId="18" fillId="29" borderId="70" xfId="90" applyFont="1" applyFill="1" applyBorder="1" applyAlignment="1">
      <alignment vertical="top"/>
    </xf>
    <xf numFmtId="0" fontId="18" fillId="29" borderId="118" xfId="90" applyFont="1" applyFill="1" applyBorder="1" applyAlignment="1">
      <alignment vertical="top"/>
    </xf>
    <xf numFmtId="0" fontId="18" fillId="29" borderId="128" xfId="90" applyFont="1" applyFill="1" applyBorder="1" applyAlignment="1">
      <alignment vertical="top"/>
    </xf>
    <xf numFmtId="0" fontId="18" fillId="29" borderId="126" xfId="90" applyFont="1" applyFill="1" applyBorder="1" applyAlignment="1">
      <alignment horizontal="center" vertical="center"/>
    </xf>
    <xf numFmtId="0" fontId="18" fillId="29" borderId="253" xfId="90" applyFont="1" applyFill="1" applyBorder="1" applyAlignment="1">
      <alignment vertical="top"/>
    </xf>
    <xf numFmtId="0" fontId="18" fillId="29" borderId="298" xfId="90" applyFont="1" applyFill="1" applyBorder="1" applyAlignment="1">
      <alignment horizontal="center" vertical="center"/>
    </xf>
    <xf numFmtId="0" fontId="18" fillId="29" borderId="372" xfId="90" applyFont="1" applyFill="1" applyBorder="1" applyAlignment="1">
      <alignment vertical="top"/>
    </xf>
    <xf numFmtId="0" fontId="18" fillId="29" borderId="373" xfId="90" applyFont="1" applyFill="1" applyBorder="1" applyAlignment="1">
      <alignment vertical="top"/>
    </xf>
    <xf numFmtId="0" fontId="18" fillId="29" borderId="374" xfId="90" applyFont="1" applyFill="1" applyBorder="1" applyAlignment="1">
      <alignment vertical="top"/>
    </xf>
    <xf numFmtId="0" fontId="18" fillId="29" borderId="375" xfId="90" applyFont="1" applyFill="1" applyBorder="1" applyAlignment="1">
      <alignment vertical="top"/>
    </xf>
    <xf numFmtId="9" fontId="18" fillId="29" borderId="372" xfId="79" applyFont="1" applyFill="1" applyBorder="1" applyAlignment="1">
      <alignment horizontal="left" vertical="top"/>
    </xf>
    <xf numFmtId="9" fontId="18" fillId="29" borderId="378" xfId="79" applyFont="1" applyFill="1" applyBorder="1" applyAlignment="1">
      <alignment horizontal="left" vertical="top"/>
    </xf>
    <xf numFmtId="0" fontId="18" fillId="29" borderId="304" xfId="90" applyFont="1" applyFill="1" applyBorder="1" applyAlignment="1">
      <alignment vertical="top"/>
    </xf>
    <xf numFmtId="0" fontId="18" fillId="29" borderId="0" xfId="90" applyFont="1" applyFill="1" applyAlignment="1">
      <alignment vertical="top"/>
    </xf>
    <xf numFmtId="0" fontId="18" fillId="29" borderId="303" xfId="90" applyFont="1" applyFill="1" applyBorder="1" applyAlignment="1">
      <alignment vertical="top"/>
    </xf>
    <xf numFmtId="0" fontId="18" fillId="29" borderId="326" xfId="90" applyFont="1" applyFill="1" applyBorder="1" applyAlignment="1">
      <alignment vertical="top"/>
    </xf>
    <xf numFmtId="9" fontId="18" fillId="29" borderId="304" xfId="79" applyFont="1" applyFill="1" applyBorder="1" applyAlignment="1">
      <alignment horizontal="left" vertical="top"/>
    </xf>
    <xf numFmtId="9" fontId="18" fillId="29" borderId="327" xfId="79" applyFont="1" applyFill="1" applyBorder="1" applyAlignment="1">
      <alignment horizontal="left" vertical="top"/>
    </xf>
    <xf numFmtId="0" fontId="18" fillId="29" borderId="379" xfId="90" applyFont="1" applyFill="1" applyBorder="1" applyAlignment="1">
      <alignment vertical="top"/>
    </xf>
    <xf numFmtId="0" fontId="18" fillId="29" borderId="296" xfId="90" applyFont="1" applyFill="1" applyBorder="1" applyAlignment="1">
      <alignment vertical="top"/>
    </xf>
    <xf numFmtId="0" fontId="18" fillId="29" borderId="329" xfId="90" applyFont="1" applyFill="1" applyBorder="1" applyAlignment="1">
      <alignment vertical="top"/>
    </xf>
    <xf numFmtId="0" fontId="18" fillId="29" borderId="295" xfId="90" applyFont="1" applyFill="1" applyBorder="1" applyAlignment="1">
      <alignment vertical="top"/>
    </xf>
    <xf numFmtId="9" fontId="18" fillId="29" borderId="328" xfId="79" applyFont="1" applyFill="1" applyBorder="1" applyAlignment="1">
      <alignment horizontal="left" vertical="top"/>
    </xf>
    <xf numFmtId="0" fontId="18" fillId="29" borderId="380" xfId="90" applyFont="1" applyFill="1" applyBorder="1" applyAlignment="1">
      <alignment vertical="top"/>
    </xf>
    <xf numFmtId="0" fontId="18" fillId="29" borderId="367" xfId="90" applyFont="1" applyFill="1" applyBorder="1" applyAlignment="1">
      <alignment vertical="top"/>
    </xf>
    <xf numFmtId="0" fontId="18" fillId="29" borderId="381" xfId="90" applyFont="1" applyFill="1" applyBorder="1" applyAlignment="1">
      <alignment vertical="top"/>
    </xf>
    <xf numFmtId="0" fontId="18" fillId="29" borderId="382" xfId="90" applyFont="1" applyFill="1" applyBorder="1" applyAlignment="1">
      <alignment vertical="top"/>
    </xf>
    <xf numFmtId="9" fontId="18" fillId="29" borderId="380" xfId="79" applyFont="1" applyFill="1" applyBorder="1" applyAlignment="1">
      <alignment horizontal="left" vertical="top"/>
    </xf>
    <xf numFmtId="0" fontId="18" fillId="29" borderId="327" xfId="90" applyFont="1" applyFill="1" applyBorder="1" applyAlignment="1">
      <alignment vertical="top"/>
    </xf>
    <xf numFmtId="0" fontId="18" fillId="29" borderId="297" xfId="90" applyFont="1" applyFill="1" applyBorder="1" applyAlignment="1">
      <alignment vertical="top"/>
    </xf>
    <xf numFmtId="0" fontId="18" fillId="29" borderId="330" xfId="90" applyFont="1" applyFill="1" applyBorder="1" applyAlignment="1">
      <alignment vertical="top"/>
    </xf>
    <xf numFmtId="0" fontId="18" fillId="29" borderId="325" xfId="90" applyFont="1" applyFill="1" applyBorder="1" applyAlignment="1">
      <alignment vertical="top"/>
    </xf>
    <xf numFmtId="0" fontId="18" fillId="29" borderId="384" xfId="90" applyFont="1" applyFill="1" applyBorder="1" applyAlignment="1">
      <alignment vertical="top"/>
    </xf>
    <xf numFmtId="0" fontId="18" fillId="29" borderId="385" xfId="90" applyFont="1" applyFill="1" applyBorder="1" applyAlignment="1">
      <alignment vertical="top"/>
    </xf>
    <xf numFmtId="9" fontId="18" fillId="29" borderId="386" xfId="79" applyFont="1" applyFill="1" applyBorder="1" applyAlignment="1">
      <alignment horizontal="left" vertical="top"/>
    </xf>
    <xf numFmtId="0" fontId="18" fillId="29" borderId="338" xfId="90" applyFont="1" applyFill="1" applyBorder="1" applyAlignment="1">
      <alignment vertical="top"/>
    </xf>
    <xf numFmtId="0" fontId="18" fillId="29" borderId="328" xfId="90" applyFont="1" applyFill="1" applyBorder="1" applyAlignment="1">
      <alignment vertical="top"/>
    </xf>
    <xf numFmtId="0" fontId="18" fillId="29" borderId="336" xfId="90" applyFont="1" applyFill="1" applyBorder="1" applyAlignment="1">
      <alignment vertical="top"/>
    </xf>
    <xf numFmtId="0" fontId="18" fillId="29" borderId="337" xfId="90" applyFont="1" applyFill="1" applyBorder="1" applyAlignment="1">
      <alignment vertical="top"/>
    </xf>
    <xf numFmtId="0" fontId="18" fillId="29" borderId="332" xfId="90" applyFont="1" applyFill="1" applyBorder="1" applyAlignment="1">
      <alignment vertical="top"/>
    </xf>
    <xf numFmtId="0" fontId="18" fillId="29" borderId="335" xfId="90" applyFont="1" applyFill="1" applyBorder="1" applyAlignment="1">
      <alignment vertical="top"/>
    </xf>
    <xf numFmtId="0" fontId="18" fillId="29" borderId="334" xfId="90" applyFont="1" applyFill="1" applyBorder="1" applyAlignment="1">
      <alignment vertical="top"/>
    </xf>
    <xf numFmtId="0" fontId="18" fillId="29" borderId="331" xfId="90" applyFont="1" applyFill="1" applyBorder="1" applyAlignment="1">
      <alignment vertical="top"/>
    </xf>
    <xf numFmtId="9" fontId="18" fillId="29" borderId="332" xfId="79" applyFont="1" applyFill="1" applyBorder="1" applyAlignment="1">
      <alignment horizontal="left" vertical="top"/>
    </xf>
    <xf numFmtId="0" fontId="18" fillId="29" borderId="387" xfId="90" applyFont="1" applyFill="1" applyBorder="1" applyAlignment="1">
      <alignment vertical="top"/>
    </xf>
    <xf numFmtId="0" fontId="18" fillId="29" borderId="388" xfId="90" applyFont="1" applyFill="1" applyBorder="1" applyAlignment="1">
      <alignment vertical="top"/>
    </xf>
    <xf numFmtId="0" fontId="18" fillId="29" borderId="389" xfId="90" applyFont="1" applyFill="1" applyBorder="1" applyAlignment="1">
      <alignment vertical="top"/>
    </xf>
    <xf numFmtId="0" fontId="18" fillId="29" borderId="390" xfId="90" applyFont="1" applyFill="1" applyBorder="1" applyAlignment="1">
      <alignment vertical="top"/>
    </xf>
    <xf numFmtId="9" fontId="18" fillId="29" borderId="391" xfId="79" applyFont="1" applyFill="1" applyBorder="1" applyAlignment="1">
      <alignment horizontal="left" vertical="top"/>
    </xf>
    <xf numFmtId="0" fontId="18" fillId="29" borderId="392" xfId="90" applyFont="1" applyFill="1" applyBorder="1" applyAlignment="1">
      <alignment vertical="top"/>
    </xf>
    <xf numFmtId="0" fontId="18" fillId="29" borderId="393" xfId="90" applyFont="1" applyFill="1" applyBorder="1" applyAlignment="1">
      <alignment vertical="top"/>
    </xf>
    <xf numFmtId="0" fontId="18" fillId="29" borderId="394" xfId="90" applyFont="1" applyFill="1" applyBorder="1" applyAlignment="1">
      <alignment vertical="top"/>
    </xf>
    <xf numFmtId="9" fontId="18" fillId="29" borderId="395" xfId="79" applyFont="1" applyFill="1" applyBorder="1" applyAlignment="1">
      <alignment horizontal="left" vertical="top"/>
    </xf>
    <xf numFmtId="0" fontId="18" fillId="29" borderId="351" xfId="90" applyFont="1" applyFill="1" applyBorder="1" applyAlignment="1">
      <alignment vertical="top"/>
    </xf>
    <xf numFmtId="0" fontId="18" fillId="29" borderId="352" xfId="90" applyFont="1" applyFill="1" applyBorder="1" applyAlignment="1">
      <alignment vertical="top"/>
    </xf>
    <xf numFmtId="0" fontId="18" fillId="29" borderId="65" xfId="90" applyFont="1" applyFill="1" applyBorder="1" applyAlignment="1">
      <alignment vertical="top"/>
    </xf>
    <xf numFmtId="0" fontId="18" fillId="29" borderId="353" xfId="90" applyFont="1" applyFill="1" applyBorder="1" applyAlignment="1">
      <alignment vertical="top"/>
    </xf>
    <xf numFmtId="9" fontId="18" fillId="29" borderId="350" xfId="79" applyFont="1" applyFill="1" applyBorder="1" applyAlignment="1">
      <alignment horizontal="left" vertical="top"/>
    </xf>
    <xf numFmtId="0" fontId="18" fillId="31" borderId="402" xfId="90" applyFont="1" applyFill="1" applyBorder="1"/>
    <xf numFmtId="0" fontId="18" fillId="0" borderId="402" xfId="90" applyFont="1" applyBorder="1"/>
    <xf numFmtId="0" fontId="50" fillId="37" borderId="111" xfId="90" applyFont="1" applyFill="1" applyBorder="1" applyAlignment="1">
      <alignment horizontal="center" vertical="center"/>
    </xf>
    <xf numFmtId="2" fontId="50" fillId="37" borderId="289" xfId="90" applyNumberFormat="1" applyFont="1" applyFill="1" applyBorder="1" applyAlignment="1">
      <alignment horizontal="right" vertical="center"/>
    </xf>
    <xf numFmtId="0" fontId="72" fillId="36" borderId="61" xfId="90" applyFont="1" applyFill="1" applyBorder="1" applyAlignment="1">
      <alignment wrapText="1"/>
    </xf>
    <xf numFmtId="0" fontId="26" fillId="0" borderId="0" xfId="90" applyFont="1" applyAlignment="1">
      <alignment horizontal="left" vertical="center"/>
    </xf>
    <xf numFmtId="4" fontId="58" fillId="0" borderId="0" xfId="90" applyNumberFormat="1" applyFont="1" applyAlignment="1">
      <alignment horizontal="left" vertical="center"/>
    </xf>
    <xf numFmtId="0" fontId="29" fillId="36" borderId="61" xfId="90" applyFont="1" applyFill="1" applyBorder="1" applyAlignment="1">
      <alignment wrapText="1"/>
    </xf>
    <xf numFmtId="9" fontId="18" fillId="29" borderId="115" xfId="79" applyFont="1" applyFill="1" applyBorder="1" applyAlignment="1">
      <alignment horizontal="left" vertical="top"/>
    </xf>
    <xf numFmtId="0" fontId="50" fillId="37" borderId="254" xfId="90" applyFont="1" applyFill="1" applyBorder="1" applyAlignment="1">
      <alignment horizontal="center" vertical="center"/>
    </xf>
    <xf numFmtId="0" fontId="50" fillId="37" borderId="290" xfId="90" applyFont="1" applyFill="1" applyBorder="1" applyAlignment="1">
      <alignment horizontal="center" vertical="center"/>
    </xf>
    <xf numFmtId="2" fontId="50" fillId="37" borderId="291" xfId="90" applyNumberFormat="1" applyFont="1" applyFill="1" applyBorder="1" applyAlignment="1">
      <alignment horizontal="right" vertical="center"/>
    </xf>
    <xf numFmtId="0" fontId="18" fillId="0" borderId="406" xfId="90" applyFont="1" applyBorder="1" applyAlignment="1">
      <alignment horizontal="center" vertical="center"/>
    </xf>
    <xf numFmtId="2" fontId="18" fillId="0" borderId="407" xfId="90" applyNumberFormat="1" applyFont="1" applyBorder="1" applyAlignment="1">
      <alignment horizontal="right" vertical="center"/>
    </xf>
    <xf numFmtId="0" fontId="18" fillId="29" borderId="409" xfId="90" applyFont="1" applyFill="1" applyBorder="1" applyAlignment="1">
      <alignment vertical="top"/>
    </xf>
    <xf numFmtId="9" fontId="18" fillId="29" borderId="408" xfId="79" applyFont="1" applyFill="1" applyBorder="1" applyAlignment="1">
      <alignment horizontal="left" vertical="top"/>
    </xf>
    <xf numFmtId="0" fontId="50" fillId="37" borderId="410" xfId="90" applyFont="1" applyFill="1" applyBorder="1" applyAlignment="1">
      <alignment horizontal="center" vertical="center"/>
    </xf>
    <xf numFmtId="2" fontId="50" fillId="37" borderId="411" xfId="90" applyNumberFormat="1" applyFont="1" applyFill="1" applyBorder="1" applyAlignment="1">
      <alignment horizontal="right" vertical="center"/>
    </xf>
    <xf numFmtId="0" fontId="18" fillId="29" borderId="413" xfId="90" applyFont="1" applyFill="1" applyBorder="1" applyAlignment="1">
      <alignment vertical="top"/>
    </xf>
    <xf numFmtId="9" fontId="18" fillId="29" borderId="412" xfId="79" applyFont="1" applyFill="1" applyBorder="1" applyAlignment="1">
      <alignment horizontal="left" vertical="top"/>
    </xf>
    <xf numFmtId="0" fontId="50" fillId="37" borderId="414" xfId="90" applyFont="1" applyFill="1" applyBorder="1" applyAlignment="1">
      <alignment horizontal="center" vertical="center"/>
    </xf>
    <xf numFmtId="2" fontId="50" fillId="37" borderId="415" xfId="90" applyNumberFormat="1" applyFont="1" applyFill="1" applyBorder="1" applyAlignment="1">
      <alignment horizontal="right" vertical="center"/>
    </xf>
    <xf numFmtId="9" fontId="18" fillId="29" borderId="129" xfId="79" applyFont="1" applyFill="1" applyBorder="1" applyAlignment="1">
      <alignment horizontal="left" vertical="top"/>
    </xf>
    <xf numFmtId="0" fontId="50" fillId="37" borderId="416" xfId="90" applyFont="1" applyFill="1" applyBorder="1" applyAlignment="1">
      <alignment horizontal="center" vertical="center"/>
    </xf>
    <xf numFmtId="0" fontId="18" fillId="29" borderId="417" xfId="90" applyFont="1" applyFill="1" applyBorder="1" applyAlignment="1">
      <alignment vertical="top"/>
    </xf>
    <xf numFmtId="9" fontId="18" fillId="29" borderId="419" xfId="79" applyFont="1" applyFill="1" applyBorder="1" applyAlignment="1">
      <alignment horizontal="left" vertical="top"/>
    </xf>
    <xf numFmtId="0" fontId="50" fillId="37" borderId="418" xfId="90" applyFont="1" applyFill="1" applyBorder="1" applyAlignment="1">
      <alignment horizontal="center" vertical="center"/>
    </xf>
    <xf numFmtId="2" fontId="50" fillId="37" borderId="421" xfId="90" applyNumberFormat="1" applyFont="1" applyFill="1" applyBorder="1" applyAlignment="1">
      <alignment horizontal="right" vertical="center"/>
    </xf>
    <xf numFmtId="0" fontId="40" fillId="0" borderId="434" xfId="90" applyFont="1" applyBorder="1"/>
    <xf numFmtId="0" fontId="1" fillId="31" borderId="435" xfId="90" applyFont="1" applyFill="1" applyBorder="1"/>
    <xf numFmtId="0" fontId="1" fillId="0" borderId="435" xfId="90" applyFont="1" applyBorder="1"/>
    <xf numFmtId="0" fontId="1" fillId="0" borderId="436" xfId="90" applyFont="1" applyBorder="1"/>
    <xf numFmtId="0" fontId="50" fillId="0" borderId="410" xfId="90" applyFont="1" applyBorder="1" applyAlignment="1">
      <alignment horizontal="center" vertical="center"/>
    </xf>
    <xf numFmtId="2" fontId="50" fillId="0" borderId="411" xfId="90" applyNumberFormat="1" applyFont="1" applyBorder="1" applyAlignment="1">
      <alignment horizontal="right" vertical="center"/>
    </xf>
    <xf numFmtId="0" fontId="50" fillId="0" borderId="418" xfId="90" applyFont="1" applyBorder="1" applyAlignment="1">
      <alignment horizontal="center" vertical="center"/>
    </xf>
    <xf numFmtId="2" fontId="50" fillId="0" borderId="421" xfId="90" applyNumberFormat="1" applyFont="1" applyBorder="1" applyAlignment="1">
      <alignment horizontal="right" vertical="center"/>
    </xf>
    <xf numFmtId="0" fontId="50" fillId="0" borderId="414" xfId="90" applyFont="1" applyBorder="1" applyAlignment="1">
      <alignment horizontal="center" vertical="center"/>
    </xf>
    <xf numFmtId="2" fontId="50" fillId="0" borderId="415" xfId="90" applyNumberFormat="1" applyFont="1" applyBorder="1" applyAlignment="1">
      <alignment horizontal="right" vertical="center"/>
    </xf>
    <xf numFmtId="0" fontId="50" fillId="0" borderId="420" xfId="90" applyFont="1" applyBorder="1" applyAlignment="1">
      <alignment horizontal="center" vertical="center"/>
    </xf>
    <xf numFmtId="0" fontId="26" fillId="29" borderId="114" xfId="90" applyFont="1" applyFill="1" applyBorder="1" applyAlignment="1">
      <alignment vertical="top"/>
    </xf>
    <xf numFmtId="0" fontId="26" fillId="29" borderId="113" xfId="90" applyFont="1" applyFill="1" applyBorder="1" applyAlignment="1">
      <alignment vertical="top"/>
    </xf>
    <xf numFmtId="9" fontId="26" fillId="29" borderId="115" xfId="79" applyFont="1" applyFill="1" applyBorder="1" applyAlignment="1">
      <alignment horizontal="left" vertical="top"/>
    </xf>
    <xf numFmtId="9" fontId="26" fillId="29" borderId="112" xfId="79" applyFont="1" applyFill="1" applyBorder="1" applyAlignment="1">
      <alignment horizontal="left" vertical="top"/>
    </xf>
    <xf numFmtId="0" fontId="26" fillId="29" borderId="118" xfId="90" applyFont="1" applyFill="1" applyBorder="1" applyAlignment="1">
      <alignment vertical="top"/>
    </xf>
    <xf numFmtId="0" fontId="26" fillId="29" borderId="117" xfId="90" applyFont="1" applyFill="1" applyBorder="1" applyAlignment="1">
      <alignment vertical="top"/>
    </xf>
    <xf numFmtId="0" fontId="26" fillId="29" borderId="253" xfId="90" applyFont="1" applyFill="1" applyBorder="1" applyAlignment="1">
      <alignment vertical="top"/>
    </xf>
    <xf numFmtId="0" fontId="26" fillId="29" borderId="292" xfId="90" applyFont="1" applyFill="1" applyBorder="1" applyAlignment="1">
      <alignment vertical="top"/>
    </xf>
    <xf numFmtId="9" fontId="26" fillId="29" borderId="255" xfId="79" applyFont="1" applyFill="1" applyBorder="1" applyAlignment="1">
      <alignment horizontal="left" vertical="top"/>
    </xf>
    <xf numFmtId="0" fontId="26" fillId="0" borderId="112" xfId="90" applyFont="1" applyBorder="1" applyAlignment="1">
      <alignment vertical="top"/>
    </xf>
    <xf numFmtId="0" fontId="26" fillId="0" borderId="376" xfId="90" applyFont="1" applyBorder="1" applyAlignment="1">
      <alignment vertical="top"/>
    </xf>
    <xf numFmtId="0" fontId="26" fillId="0" borderId="438" xfId="90" applyFont="1" applyBorder="1" applyAlignment="1">
      <alignment vertical="top"/>
    </xf>
    <xf numFmtId="0" fontId="43" fillId="36" borderId="63" xfId="90" applyFont="1" applyFill="1" applyBorder="1" applyAlignment="1">
      <alignment horizontal="center" vertical="center"/>
    </xf>
    <xf numFmtId="0" fontId="26" fillId="0" borderId="441" xfId="90" applyFont="1" applyBorder="1" applyAlignment="1">
      <alignment vertical="top"/>
    </xf>
    <xf numFmtId="9" fontId="26" fillId="0" borderId="438" xfId="79" applyFont="1" applyFill="1" applyBorder="1" applyAlignment="1">
      <alignment horizontal="left" vertical="top"/>
    </xf>
    <xf numFmtId="9" fontId="26" fillId="0" borderId="376" xfId="79" applyFont="1" applyFill="1" applyBorder="1" applyAlignment="1">
      <alignment horizontal="left" vertical="top"/>
    </xf>
    <xf numFmtId="0" fontId="18" fillId="0" borderId="441" xfId="90" applyFont="1" applyBorder="1" applyAlignment="1">
      <alignment horizontal="center" vertical="center"/>
    </xf>
    <xf numFmtId="0" fontId="50" fillId="37" borderId="438" xfId="90" applyFont="1" applyFill="1" applyBorder="1" applyAlignment="1">
      <alignment horizontal="center" vertical="center"/>
    </xf>
    <xf numFmtId="0" fontId="50" fillId="37" borderId="376" xfId="90" applyFont="1" applyFill="1" applyBorder="1" applyAlignment="1">
      <alignment horizontal="center" vertical="center"/>
    </xf>
    <xf numFmtId="0" fontId="18" fillId="0" borderId="438" xfId="90" applyFont="1" applyBorder="1" applyAlignment="1">
      <alignment horizontal="center" vertical="center"/>
    </xf>
    <xf numFmtId="0" fontId="18" fillId="0" borderId="376" xfId="90" applyFont="1" applyBorder="1" applyAlignment="1">
      <alignment horizontal="center" vertical="center"/>
    </xf>
    <xf numFmtId="0" fontId="50" fillId="37" borderId="439" xfId="90" applyFont="1" applyFill="1" applyBorder="1" applyAlignment="1">
      <alignment horizontal="center" vertical="center"/>
    </xf>
    <xf numFmtId="2" fontId="18" fillId="0" borderId="446" xfId="90" applyNumberFormat="1" applyFont="1" applyBorder="1" applyAlignment="1">
      <alignment horizontal="right" vertical="center"/>
    </xf>
    <xf numFmtId="2" fontId="18" fillId="0" borderId="447" xfId="90" applyNumberFormat="1" applyFont="1" applyBorder="1" applyAlignment="1">
      <alignment horizontal="right" vertical="center"/>
    </xf>
    <xf numFmtId="2" fontId="50" fillId="37" borderId="448" xfId="90" applyNumberFormat="1" applyFont="1" applyFill="1" applyBorder="1" applyAlignment="1">
      <alignment horizontal="right" vertical="center"/>
    </xf>
    <xf numFmtId="2" fontId="18" fillId="0" borderId="449" xfId="90" applyNumberFormat="1" applyFont="1" applyBorder="1" applyAlignment="1">
      <alignment horizontal="right" vertical="center"/>
    </xf>
    <xf numFmtId="2" fontId="50" fillId="37" borderId="447" xfId="90" applyNumberFormat="1" applyFont="1" applyFill="1" applyBorder="1" applyAlignment="1">
      <alignment horizontal="right" vertical="center"/>
    </xf>
    <xf numFmtId="2" fontId="18" fillId="0" borderId="448" xfId="90" applyNumberFormat="1" applyFont="1" applyBorder="1" applyAlignment="1">
      <alignment horizontal="right" vertical="center"/>
    </xf>
    <xf numFmtId="0" fontId="50" fillId="37" borderId="453" xfId="90" applyFont="1" applyFill="1" applyBorder="1" applyAlignment="1">
      <alignment horizontal="center" vertical="center"/>
    </xf>
    <xf numFmtId="2" fontId="50" fillId="37" borderId="454" xfId="90" applyNumberFormat="1" applyFont="1" applyFill="1" applyBorder="1" applyAlignment="1">
      <alignment horizontal="right" vertical="center"/>
    </xf>
    <xf numFmtId="0" fontId="1" fillId="0" borderId="456" xfId="90" applyFont="1" applyBorder="1"/>
    <xf numFmtId="0" fontId="1" fillId="0" borderId="457" xfId="90" applyFont="1" applyBorder="1"/>
    <xf numFmtId="0" fontId="1" fillId="0" borderId="458" xfId="90" applyFont="1" applyBorder="1"/>
    <xf numFmtId="0" fontId="40" fillId="0" borderId="67" xfId="90" applyFont="1" applyBorder="1"/>
    <xf numFmtId="166" fontId="29" fillId="36" borderId="103" xfId="90" applyNumberFormat="1" applyFont="1" applyFill="1" applyBorder="1" applyAlignment="1">
      <alignment vertical="center"/>
    </xf>
    <xf numFmtId="4" fontId="29" fillId="36" borderId="103" xfId="90" applyNumberFormat="1" applyFont="1" applyFill="1" applyBorder="1" applyAlignment="1">
      <alignment vertical="center"/>
    </xf>
    <xf numFmtId="166" fontId="29" fillId="36" borderId="102" xfId="90" applyNumberFormat="1" applyFont="1" applyFill="1" applyBorder="1" applyAlignment="1">
      <alignment horizontal="center" vertical="center"/>
    </xf>
    <xf numFmtId="166" fontId="29" fillId="36" borderId="455" xfId="90" applyNumberFormat="1" applyFont="1" applyFill="1" applyBorder="1" applyAlignment="1">
      <alignment vertical="center"/>
    </xf>
    <xf numFmtId="4" fontId="29" fillId="36" borderId="455" xfId="90" applyNumberFormat="1" applyFont="1" applyFill="1" applyBorder="1" applyAlignment="1">
      <alignment vertical="center"/>
    </xf>
    <xf numFmtId="166" fontId="29" fillId="36" borderId="459" xfId="90" applyNumberFormat="1" applyFont="1" applyFill="1" applyBorder="1" applyAlignment="1">
      <alignment horizontal="center" vertical="center"/>
    </xf>
    <xf numFmtId="4" fontId="29" fillId="36" borderId="460" xfId="90" applyNumberFormat="1" applyFont="1" applyFill="1" applyBorder="1" applyAlignment="1">
      <alignment vertical="center"/>
    </xf>
    <xf numFmtId="4" fontId="29" fillId="36" borderId="461" xfId="90" applyNumberFormat="1" applyFont="1" applyFill="1" applyBorder="1" applyAlignment="1">
      <alignment vertical="center"/>
    </xf>
    <xf numFmtId="166" fontId="29" fillId="36" borderId="462" xfId="90" applyNumberFormat="1" applyFont="1" applyFill="1" applyBorder="1" applyAlignment="1">
      <alignment vertical="center"/>
    </xf>
    <xf numFmtId="4" fontId="29" fillId="36" borderId="462" xfId="90" applyNumberFormat="1" applyFont="1" applyFill="1" applyBorder="1" applyAlignment="1">
      <alignment vertical="center"/>
    </xf>
    <xf numFmtId="166" fontId="29" fillId="36" borderId="463" xfId="90" applyNumberFormat="1" applyFont="1" applyFill="1" applyBorder="1" applyAlignment="1">
      <alignment horizontal="center" vertical="center"/>
    </xf>
    <xf numFmtId="4" fontId="29" fillId="36" borderId="464" xfId="90" applyNumberFormat="1" applyFont="1" applyFill="1" applyBorder="1" applyAlignment="1">
      <alignment vertical="center"/>
    </xf>
    <xf numFmtId="0" fontId="26" fillId="29" borderId="438" xfId="90" applyFont="1" applyFill="1" applyBorder="1" applyAlignment="1">
      <alignment vertical="top"/>
    </xf>
    <xf numFmtId="9" fontId="26" fillId="29" borderId="438" xfId="79" applyFont="1" applyFill="1" applyBorder="1" applyAlignment="1">
      <alignment horizontal="left" vertical="top"/>
    </xf>
    <xf numFmtId="0" fontId="26" fillId="29" borderId="376" xfId="90" applyFont="1" applyFill="1" applyBorder="1" applyAlignment="1">
      <alignment vertical="top"/>
    </xf>
    <xf numFmtId="9" fontId="26" fillId="29" borderId="376" xfId="79" applyFont="1" applyFill="1" applyBorder="1" applyAlignment="1">
      <alignment horizontal="left" vertical="top"/>
    </xf>
    <xf numFmtId="0" fontId="26" fillId="29" borderId="378" xfId="90" applyFont="1" applyFill="1" applyBorder="1" applyAlignment="1">
      <alignment vertical="top"/>
    </xf>
    <xf numFmtId="0" fontId="26" fillId="29" borderId="383" xfId="90" applyFont="1" applyFill="1" applyBorder="1" applyAlignment="1">
      <alignment vertical="top"/>
    </xf>
    <xf numFmtId="0" fontId="26" fillId="29" borderId="427" xfId="90" applyFont="1" applyFill="1" applyBorder="1" applyAlignment="1">
      <alignment vertical="top"/>
    </xf>
    <xf numFmtId="0" fontId="26" fillId="29" borderId="439" xfId="90" applyFont="1" applyFill="1" applyBorder="1" applyAlignment="1">
      <alignment vertical="top"/>
    </xf>
    <xf numFmtId="9" fontId="26" fillId="29" borderId="439" xfId="79" applyFont="1" applyFill="1" applyBorder="1" applyAlignment="1">
      <alignment horizontal="left" vertical="top"/>
    </xf>
    <xf numFmtId="0" fontId="26" fillId="29" borderId="452" xfId="90" applyFont="1" applyFill="1" applyBorder="1" applyAlignment="1">
      <alignment vertical="top"/>
    </xf>
    <xf numFmtId="0" fontId="26" fillId="29" borderId="453" xfId="90" applyFont="1" applyFill="1" applyBorder="1" applyAlignment="1">
      <alignment vertical="top"/>
    </xf>
    <xf numFmtId="9" fontId="26" fillId="29" borderId="453" xfId="79" applyFont="1" applyFill="1" applyBorder="1" applyAlignment="1">
      <alignment horizontal="left" vertical="top"/>
    </xf>
    <xf numFmtId="0" fontId="18" fillId="31" borderId="367" xfId="90" applyFont="1" applyFill="1" applyBorder="1" applyAlignment="1">
      <alignment vertical="top"/>
    </xf>
    <xf numFmtId="0" fontId="18" fillId="31" borderId="417" xfId="90" applyFont="1" applyFill="1" applyBorder="1" applyAlignment="1">
      <alignment vertical="top"/>
    </xf>
    <xf numFmtId="9" fontId="18" fillId="31" borderId="419" xfId="79" applyFont="1" applyFill="1" applyBorder="1" applyAlignment="1">
      <alignment horizontal="left" vertical="top"/>
    </xf>
    <xf numFmtId="0" fontId="18" fillId="31" borderId="0" xfId="90" applyFont="1" applyFill="1" applyAlignment="1">
      <alignment vertical="top"/>
    </xf>
    <xf numFmtId="0" fontId="18" fillId="31" borderId="413" xfId="90" applyFont="1" applyFill="1" applyBorder="1" applyAlignment="1">
      <alignment vertical="top"/>
    </xf>
    <xf numFmtId="9" fontId="18" fillId="31" borderId="412" xfId="79" applyFont="1" applyFill="1" applyBorder="1" applyAlignment="1">
      <alignment horizontal="left" vertical="top"/>
    </xf>
    <xf numFmtId="0" fontId="18" fillId="31" borderId="404" xfId="90" applyFont="1" applyFill="1" applyBorder="1" applyAlignment="1">
      <alignment vertical="top"/>
    </xf>
    <xf numFmtId="0" fontId="18" fillId="31" borderId="405" xfId="90" applyFont="1" applyFill="1" applyBorder="1" applyAlignment="1">
      <alignment vertical="top"/>
    </xf>
    <xf numFmtId="9" fontId="18" fillId="31" borderId="403" xfId="79" applyFont="1" applyFill="1" applyBorder="1" applyAlignment="1">
      <alignment horizontal="left" vertical="top"/>
    </xf>
    <xf numFmtId="0" fontId="31" fillId="36" borderId="344" xfId="90" applyFont="1" applyFill="1" applyBorder="1" applyAlignment="1">
      <alignment horizontal="center" vertical="center"/>
    </xf>
    <xf numFmtId="1" fontId="73" fillId="36" borderId="442" xfId="88" applyNumberFormat="1" applyFont="1" applyFill="1" applyBorder="1" applyAlignment="1">
      <alignment horizontal="left" vertical="top"/>
    </xf>
    <xf numFmtId="0" fontId="31" fillId="36" borderId="342" xfId="90" applyFont="1" applyFill="1" applyBorder="1" applyAlignment="1">
      <alignment horizontal="center" vertical="center"/>
    </xf>
    <xf numFmtId="1" fontId="74" fillId="29" borderId="428" xfId="88" applyNumberFormat="1" applyFont="1" applyFill="1" applyBorder="1" applyAlignment="1">
      <alignment horizontal="left" vertical="top"/>
    </xf>
    <xf numFmtId="0" fontId="31" fillId="36" borderId="377" xfId="90" applyFont="1" applyFill="1" applyBorder="1" applyAlignment="1">
      <alignment horizontal="center" vertical="center"/>
    </xf>
    <xf numFmtId="1" fontId="74" fillId="29" borderId="376" xfId="88" applyNumberFormat="1" applyFont="1" applyFill="1" applyBorder="1" applyAlignment="1">
      <alignment horizontal="left" vertical="top"/>
    </xf>
    <xf numFmtId="1" fontId="74" fillId="29" borderId="443" xfId="88" applyNumberFormat="1" applyFont="1" applyFill="1" applyBorder="1" applyAlignment="1">
      <alignment horizontal="left" vertical="top"/>
    </xf>
    <xf numFmtId="1" fontId="73" fillId="35" borderId="367" xfId="88" applyNumberFormat="1" applyFont="1" applyFill="1" applyBorder="1" applyAlignment="1">
      <alignment horizontal="left" vertical="top"/>
    </xf>
    <xf numFmtId="0" fontId="31" fillId="36" borderId="347" xfId="90" applyFont="1" applyFill="1" applyBorder="1" applyAlignment="1">
      <alignment horizontal="center" vertical="center"/>
    </xf>
    <xf numFmtId="1" fontId="73" fillId="36" borderId="443" xfId="88" applyNumberFormat="1" applyFont="1" applyFill="1" applyBorder="1" applyAlignment="1">
      <alignment horizontal="left" vertical="top"/>
    </xf>
    <xf numFmtId="1" fontId="74" fillId="29" borderId="444" xfId="88" applyNumberFormat="1" applyFont="1" applyFill="1" applyBorder="1" applyAlignment="1">
      <alignment horizontal="left" vertical="top"/>
    </xf>
    <xf numFmtId="1" fontId="73" fillId="35" borderId="437" xfId="88" applyNumberFormat="1" applyFont="1" applyFill="1" applyBorder="1" applyAlignment="1">
      <alignment horizontal="left" vertical="top"/>
    </xf>
    <xf numFmtId="0" fontId="31" fillId="36" borderId="450" xfId="90" applyFont="1" applyFill="1" applyBorder="1" applyAlignment="1">
      <alignment horizontal="center" vertical="center"/>
    </xf>
    <xf numFmtId="1" fontId="74" fillId="29" borderId="426" xfId="88" applyNumberFormat="1" applyFont="1" applyFill="1" applyBorder="1" applyAlignment="1">
      <alignment horizontal="left" vertical="top"/>
    </xf>
    <xf numFmtId="0" fontId="31" fillId="36" borderId="451" xfId="90" applyFont="1" applyFill="1" applyBorder="1" applyAlignment="1">
      <alignment horizontal="center" vertical="center"/>
    </xf>
    <xf numFmtId="1" fontId="74" fillId="29" borderId="445" xfId="88" applyNumberFormat="1" applyFont="1" applyFill="1" applyBorder="1" applyAlignment="1">
      <alignment horizontal="left" vertical="top"/>
    </xf>
    <xf numFmtId="0" fontId="31" fillId="36" borderId="349" xfId="90" applyFont="1" applyFill="1" applyBorder="1" applyAlignment="1">
      <alignment horizontal="center" vertical="center"/>
    </xf>
    <xf numFmtId="1" fontId="74" fillId="29" borderId="65" xfId="88" applyNumberFormat="1" applyFont="1" applyFill="1" applyBorder="1" applyAlignment="1">
      <alignment horizontal="left" vertical="top"/>
    </xf>
    <xf numFmtId="0" fontId="31" fillId="36" borderId="431" xfId="90" applyFont="1" applyFill="1" applyBorder="1" applyAlignment="1">
      <alignment horizontal="center" vertical="center"/>
    </xf>
    <xf numFmtId="0" fontId="31" fillId="36" borderId="346" xfId="90" applyFont="1" applyFill="1" applyBorder="1" applyAlignment="1">
      <alignment horizontal="center" vertical="center"/>
    </xf>
    <xf numFmtId="1" fontId="26" fillId="36" borderId="430" xfId="88" applyNumberFormat="1" applyFont="1" applyFill="1" applyBorder="1" applyAlignment="1">
      <alignment horizontal="left" vertical="top"/>
    </xf>
    <xf numFmtId="1" fontId="26" fillId="29" borderId="391" xfId="88" applyNumberFormat="1" applyFont="1" applyFill="1" applyBorder="1" applyAlignment="1">
      <alignment horizontal="left" vertical="top"/>
    </xf>
    <xf numFmtId="1" fontId="26" fillId="29" borderId="286" xfId="88" applyNumberFormat="1" applyFont="1" applyFill="1" applyBorder="1" applyAlignment="1">
      <alignment horizontal="left" vertical="top"/>
    </xf>
    <xf numFmtId="1" fontId="26" fillId="29" borderId="428" xfId="88" applyNumberFormat="1" applyFont="1" applyFill="1" applyBorder="1" applyAlignment="1">
      <alignment horizontal="left" vertical="top"/>
    </xf>
    <xf numFmtId="1" fontId="26" fillId="29" borderId="432" xfId="88" applyNumberFormat="1" applyFont="1" applyFill="1" applyBorder="1" applyAlignment="1">
      <alignment horizontal="left" vertical="top"/>
    </xf>
    <xf numFmtId="1" fontId="26" fillId="29" borderId="427" xfId="88" applyNumberFormat="1" applyFont="1" applyFill="1" applyBorder="1" applyAlignment="1">
      <alignment horizontal="left" vertical="top"/>
    </xf>
    <xf numFmtId="1" fontId="26" fillId="34" borderId="378" xfId="88" applyNumberFormat="1" applyFont="1" applyFill="1" applyBorder="1" applyAlignment="1">
      <alignment horizontal="left" vertical="top"/>
    </xf>
    <xf numFmtId="1" fontId="26" fillId="36" borderId="428" xfId="88" applyNumberFormat="1" applyFont="1" applyFill="1" applyBorder="1" applyAlignment="1">
      <alignment horizontal="left" vertical="top"/>
    </xf>
    <xf numFmtId="1" fontId="26" fillId="29" borderId="433" xfId="88" applyNumberFormat="1" applyFont="1" applyFill="1" applyBorder="1" applyAlignment="1">
      <alignment horizontal="left" vertical="top"/>
    </xf>
    <xf numFmtId="1" fontId="26" fillId="34" borderId="427" xfId="88" applyNumberFormat="1" applyFont="1" applyFill="1" applyBorder="1" applyAlignment="1">
      <alignment horizontal="left" vertical="top"/>
    </xf>
    <xf numFmtId="1" fontId="26" fillId="36" borderId="433" xfId="88" applyNumberFormat="1" applyFont="1" applyFill="1" applyBorder="1" applyAlignment="1">
      <alignment horizontal="left" vertical="top"/>
    </xf>
    <xf numFmtId="1" fontId="26" fillId="36" borderId="427" xfId="88" applyNumberFormat="1" applyFont="1" applyFill="1" applyBorder="1" applyAlignment="1">
      <alignment horizontal="left" vertical="top"/>
    </xf>
    <xf numFmtId="1" fontId="26" fillId="29" borderId="429" xfId="88" applyNumberFormat="1" applyFont="1" applyFill="1" applyBorder="1" applyAlignment="1">
      <alignment horizontal="left" vertical="top"/>
    </xf>
    <xf numFmtId="1" fontId="74" fillId="29" borderId="372" xfId="88" applyNumberFormat="1" applyFont="1" applyFill="1" applyBorder="1" applyAlignment="1">
      <alignment horizontal="left" vertical="top"/>
    </xf>
    <xf numFmtId="1" fontId="26" fillId="29" borderId="372" xfId="88" applyNumberFormat="1" applyFont="1" applyFill="1" applyBorder="1" applyAlignment="1">
      <alignment horizontal="left" vertical="top"/>
    </xf>
    <xf numFmtId="1" fontId="73" fillId="34" borderId="304" xfId="88" applyNumberFormat="1" applyFont="1" applyFill="1" applyBorder="1" applyAlignment="1">
      <alignment horizontal="left" vertical="top"/>
    </xf>
    <xf numFmtId="1" fontId="73" fillId="34" borderId="372" xfId="88" applyNumberFormat="1" applyFont="1" applyFill="1" applyBorder="1" applyAlignment="1">
      <alignment horizontal="left" vertical="top"/>
    </xf>
    <xf numFmtId="1" fontId="74" fillId="29" borderId="386" xfId="88" applyNumberFormat="1" applyFont="1" applyFill="1" applyBorder="1" applyAlignment="1">
      <alignment horizontal="left" vertical="top"/>
    </xf>
    <xf numFmtId="1" fontId="74" fillId="29" borderId="380" xfId="88" applyNumberFormat="1" applyFont="1" applyFill="1" applyBorder="1" applyAlignment="1">
      <alignment horizontal="left" vertical="top"/>
    </xf>
    <xf numFmtId="1" fontId="74" fillId="29" borderId="304" xfId="88" applyNumberFormat="1" applyFont="1" applyFill="1" applyBorder="1" applyAlignment="1">
      <alignment horizontal="left" vertical="top"/>
    </xf>
    <xf numFmtId="1" fontId="74" fillId="29" borderId="391" xfId="88" applyNumberFormat="1" applyFont="1" applyFill="1" applyBorder="1" applyAlignment="1">
      <alignment horizontal="left" vertical="top"/>
    </xf>
    <xf numFmtId="1" fontId="73" fillId="34" borderId="328" xfId="88" applyNumberFormat="1" applyFont="1" applyFill="1" applyBorder="1" applyAlignment="1">
      <alignment horizontal="left" vertical="top"/>
    </xf>
    <xf numFmtId="1" fontId="74" fillId="29" borderId="327" xfId="88" applyNumberFormat="1" applyFont="1" applyFill="1" applyBorder="1" applyAlignment="1">
      <alignment horizontal="left" vertical="top"/>
    </xf>
    <xf numFmtId="1" fontId="74" fillId="29" borderId="328" xfId="88" applyNumberFormat="1" applyFont="1" applyFill="1" applyBorder="1" applyAlignment="1">
      <alignment horizontal="left" vertical="top"/>
    </xf>
    <xf numFmtId="1" fontId="74" fillId="29" borderId="332" xfId="88" applyNumberFormat="1" applyFont="1" applyFill="1" applyBorder="1" applyAlignment="1">
      <alignment horizontal="left" vertical="top"/>
    </xf>
    <xf numFmtId="1" fontId="74" fillId="29" borderId="387" xfId="88" applyNumberFormat="1" applyFont="1" applyFill="1" applyBorder="1" applyAlignment="1">
      <alignment horizontal="left" vertical="top"/>
    </xf>
    <xf numFmtId="1" fontId="74" fillId="29" borderId="379" xfId="88" applyNumberFormat="1" applyFont="1" applyFill="1" applyBorder="1" applyAlignment="1">
      <alignment horizontal="left" vertical="top"/>
    </xf>
    <xf numFmtId="1" fontId="74" fillId="29" borderId="350" xfId="88" applyNumberFormat="1" applyFont="1" applyFill="1" applyBorder="1" applyAlignment="1">
      <alignment horizontal="left" vertical="top"/>
    </xf>
    <xf numFmtId="0" fontId="31" fillId="36" borderId="60" xfId="90" applyFont="1" applyFill="1" applyBorder="1" applyAlignment="1">
      <alignment vertical="center"/>
    </xf>
    <xf numFmtId="0" fontId="1" fillId="36" borderId="245" xfId="90" applyFont="1" applyFill="1" applyBorder="1" applyAlignment="1">
      <alignment horizontal="center" vertical="center"/>
    </xf>
    <xf numFmtId="0" fontId="31" fillId="36" borderId="248" xfId="90" applyFont="1" applyFill="1" applyBorder="1" applyAlignment="1">
      <alignment horizontal="center" vertical="center"/>
    </xf>
    <xf numFmtId="0" fontId="31" fillId="36" borderId="251" xfId="90" applyFont="1" applyFill="1" applyBorder="1" applyAlignment="1">
      <alignment horizontal="center" vertical="center"/>
    </xf>
    <xf numFmtId="0" fontId="31" fillId="36" borderId="245" xfId="90" applyFont="1" applyFill="1" applyBorder="1" applyAlignment="1">
      <alignment horizontal="center" vertical="center"/>
    </xf>
    <xf numFmtId="0" fontId="31" fillId="36" borderId="422" xfId="90" applyFont="1" applyFill="1" applyBorder="1" applyAlignment="1">
      <alignment horizontal="center" vertical="center"/>
    </xf>
    <xf numFmtId="0" fontId="31" fillId="36" borderId="246" xfId="90" applyFont="1" applyFill="1" applyBorder="1" applyAlignment="1">
      <alignment horizontal="center" vertical="center"/>
    </xf>
    <xf numFmtId="0" fontId="31" fillId="36" borderId="424" xfId="90" applyFont="1" applyFill="1" applyBorder="1" applyAlignment="1">
      <alignment horizontal="center" vertical="center"/>
    </xf>
    <xf numFmtId="0" fontId="1" fillId="34" borderId="425" xfId="90" applyFont="1" applyFill="1" applyBorder="1" applyAlignment="1">
      <alignment horizontal="center" vertical="center"/>
    </xf>
    <xf numFmtId="0" fontId="1" fillId="34" borderId="422" xfId="90" applyFont="1" applyFill="1" applyBorder="1" applyAlignment="1">
      <alignment horizontal="center" vertical="center"/>
    </xf>
    <xf numFmtId="0" fontId="26" fillId="0" borderId="137" xfId="90" applyFont="1" applyBorder="1" applyAlignment="1">
      <alignment vertical="top"/>
    </xf>
    <xf numFmtId="0" fontId="26" fillId="0" borderId="135" xfId="90" applyFont="1" applyBorder="1" applyAlignment="1">
      <alignment horizontal="left" vertical="top"/>
    </xf>
    <xf numFmtId="0" fontId="26" fillId="0" borderId="128" xfId="90" applyFont="1" applyBorder="1" applyAlignment="1">
      <alignment vertical="top"/>
    </xf>
    <xf numFmtId="0" fontId="26" fillId="0" borderId="252" xfId="90" applyFont="1" applyBorder="1" applyAlignment="1">
      <alignment vertical="top"/>
    </xf>
    <xf numFmtId="1" fontId="26" fillId="34" borderId="404" xfId="88" applyNumberFormat="1" applyFont="1" applyFill="1" applyBorder="1" applyAlignment="1">
      <alignment horizontal="left" vertical="top"/>
    </xf>
    <xf numFmtId="0" fontId="26" fillId="29" borderId="0" xfId="90" applyFont="1" applyFill="1" applyAlignment="1">
      <alignment vertical="top"/>
    </xf>
    <xf numFmtId="0" fontId="26" fillId="29" borderId="128" xfId="90" applyFont="1" applyFill="1" applyBorder="1" applyAlignment="1">
      <alignment vertical="top"/>
    </xf>
    <xf numFmtId="0" fontId="26" fillId="29" borderId="396" xfId="90" applyFont="1" applyFill="1" applyBorder="1" applyAlignment="1">
      <alignment vertical="top"/>
    </xf>
    <xf numFmtId="1" fontId="26" fillId="34" borderId="423" xfId="88" applyNumberFormat="1" applyFont="1" applyFill="1" applyBorder="1" applyAlignment="1">
      <alignment horizontal="left" vertical="top"/>
    </xf>
    <xf numFmtId="0" fontId="26" fillId="29" borderId="399" xfId="90" applyFont="1" applyFill="1" applyBorder="1" applyAlignment="1">
      <alignment vertical="top"/>
    </xf>
    <xf numFmtId="0" fontId="26" fillId="29" borderId="400" xfId="90" applyFont="1" applyFill="1" applyBorder="1" applyAlignment="1">
      <alignment vertical="top"/>
    </xf>
    <xf numFmtId="0" fontId="26" fillId="29" borderId="401" xfId="90" applyFont="1" applyFill="1" applyBorder="1" applyAlignment="1">
      <alignment vertical="top"/>
    </xf>
    <xf numFmtId="0" fontId="50" fillId="37" borderId="112" xfId="90" applyFont="1" applyFill="1" applyBorder="1" applyAlignment="1">
      <alignment vertical="top"/>
    </xf>
    <xf numFmtId="0" fontId="50" fillId="37" borderId="118" xfId="90" applyFont="1" applyFill="1" applyBorder="1" applyAlignment="1">
      <alignment vertical="top"/>
    </xf>
    <xf numFmtId="0" fontId="50" fillId="37" borderId="309" xfId="90" applyFont="1" applyFill="1" applyBorder="1" applyAlignment="1">
      <alignment vertical="top"/>
    </xf>
    <xf numFmtId="0" fontId="50" fillId="37" borderId="138" xfId="90" applyFont="1" applyFill="1" applyBorder="1" applyAlignment="1">
      <alignment vertical="top"/>
    </xf>
    <xf numFmtId="0" fontId="50" fillId="37" borderId="310" xfId="90" applyFont="1" applyFill="1" applyBorder="1" applyAlignment="1">
      <alignment horizontal="center" vertical="center"/>
    </xf>
    <xf numFmtId="0" fontId="50" fillId="37" borderId="134" xfId="90" applyFont="1" applyFill="1" applyBorder="1" applyAlignment="1">
      <alignment vertical="top"/>
    </xf>
    <xf numFmtId="0" fontId="50" fillId="37" borderId="70" xfId="90" applyFont="1" applyFill="1" applyBorder="1" applyAlignment="1">
      <alignment vertical="top"/>
    </xf>
    <xf numFmtId="0" fontId="50" fillId="37" borderId="314" xfId="90" applyFont="1" applyFill="1" applyBorder="1" applyAlignment="1">
      <alignment horizontal="center" vertical="center"/>
    </xf>
    <xf numFmtId="9" fontId="50" fillId="37" borderId="70" xfId="77" applyFont="1" applyFill="1" applyBorder="1" applyAlignment="1">
      <alignment vertical="top"/>
    </xf>
    <xf numFmtId="0" fontId="50" fillId="37" borderId="315" xfId="90" applyFont="1" applyFill="1" applyBorder="1" applyAlignment="1">
      <alignment horizontal="center" vertical="center"/>
    </xf>
    <xf numFmtId="9" fontId="50" fillId="37" borderId="131" xfId="77" applyFont="1" applyFill="1" applyBorder="1" applyAlignment="1">
      <alignment vertical="top"/>
    </xf>
    <xf numFmtId="0" fontId="50" fillId="37" borderId="129" xfId="90" applyFont="1" applyFill="1" applyBorder="1" applyAlignment="1">
      <alignment vertical="top"/>
    </xf>
    <xf numFmtId="0" fontId="50" fillId="37" borderId="316" xfId="90" applyFont="1" applyFill="1" applyBorder="1" applyAlignment="1">
      <alignment horizontal="center" vertical="center"/>
    </xf>
    <xf numFmtId="9" fontId="50" fillId="37" borderId="126" xfId="77" applyFont="1" applyFill="1" applyBorder="1" applyAlignment="1">
      <alignment horizontal="center" vertical="top"/>
    </xf>
    <xf numFmtId="0" fontId="50" fillId="37" borderId="256" xfId="90" applyFont="1" applyFill="1" applyBorder="1" applyAlignment="1">
      <alignment vertical="top"/>
    </xf>
    <xf numFmtId="0" fontId="50" fillId="37" borderId="253" xfId="90" applyFont="1" applyFill="1" applyBorder="1" applyAlignment="1">
      <alignment vertical="top"/>
    </xf>
    <xf numFmtId="0" fontId="50" fillId="37" borderId="311" xfId="90" applyFont="1" applyFill="1" applyBorder="1" applyAlignment="1">
      <alignment horizontal="center" vertical="center"/>
    </xf>
    <xf numFmtId="9" fontId="50" fillId="37" borderId="255" xfId="77" applyFont="1" applyFill="1" applyBorder="1" applyAlignment="1">
      <alignment vertical="top"/>
    </xf>
    <xf numFmtId="0" fontId="18" fillId="29" borderId="397" xfId="90" applyFont="1" applyFill="1" applyBorder="1" applyAlignment="1">
      <alignment vertical="top"/>
    </xf>
    <xf numFmtId="0" fontId="50" fillId="37" borderId="324" xfId="90" applyFont="1" applyFill="1" applyBorder="1" applyAlignment="1">
      <alignment horizontal="center" vertical="center"/>
    </xf>
    <xf numFmtId="0" fontId="50" fillId="37" borderId="288" xfId="90" applyFont="1" applyFill="1" applyBorder="1" applyAlignment="1">
      <alignment horizontal="center" vertical="center"/>
    </xf>
    <xf numFmtId="0" fontId="50" fillId="37" borderId="260" xfId="90" applyFont="1" applyFill="1" applyBorder="1" applyAlignment="1">
      <alignment horizontal="center" vertical="center"/>
    </xf>
    <xf numFmtId="0" fontId="18" fillId="29" borderId="398" xfId="90" applyFont="1" applyFill="1" applyBorder="1" applyAlignment="1">
      <alignment vertical="top"/>
    </xf>
    <xf numFmtId="0" fontId="50" fillId="37" borderId="320" xfId="90" applyFont="1" applyFill="1" applyBorder="1" applyAlignment="1">
      <alignment horizontal="center" vertical="center"/>
    </xf>
    <xf numFmtId="0" fontId="50" fillId="37" borderId="261" xfId="90" applyFont="1" applyFill="1" applyBorder="1" applyAlignment="1">
      <alignment horizontal="center" vertical="center"/>
    </xf>
    <xf numFmtId="0" fontId="44" fillId="36" borderId="62" xfId="90" applyFont="1" applyFill="1" applyBorder="1" applyAlignment="1">
      <alignment vertical="center"/>
    </xf>
    <xf numFmtId="0" fontId="40" fillId="36" borderId="465" xfId="90" applyFont="1" applyFill="1" applyBorder="1" applyAlignment="1">
      <alignment vertical="center"/>
    </xf>
    <xf numFmtId="0" fontId="40" fillId="0" borderId="466" xfId="90" applyFont="1" applyBorder="1" applyAlignment="1">
      <alignment vertical="top"/>
    </xf>
    <xf numFmtId="0" fontId="40" fillId="0" borderId="249" xfId="90" applyFont="1" applyBorder="1" applyAlignment="1">
      <alignment vertical="top"/>
    </xf>
    <xf numFmtId="0" fontId="40" fillId="0" borderId="467" xfId="90" applyFont="1" applyBorder="1" applyAlignment="1">
      <alignment vertical="top"/>
    </xf>
    <xf numFmtId="0" fontId="40" fillId="36" borderId="62" xfId="90" applyFont="1" applyFill="1" applyBorder="1" applyAlignment="1">
      <alignment vertical="center"/>
    </xf>
    <xf numFmtId="0" fontId="66" fillId="0" borderId="468" xfId="90" applyFont="1" applyBorder="1" applyAlignment="1">
      <alignment vertical="top"/>
    </xf>
    <xf numFmtId="0" fontId="42" fillId="0" borderId="249" xfId="90" applyFont="1" applyBorder="1" applyAlignment="1">
      <alignment vertical="top"/>
    </xf>
    <xf numFmtId="0" fontId="42" fillId="0" borderId="469" xfId="90" applyFont="1" applyBorder="1" applyAlignment="1">
      <alignment horizontal="center" vertical="top"/>
    </xf>
    <xf numFmtId="0" fontId="42" fillId="0" borderId="467" xfId="90" applyFont="1" applyBorder="1" applyAlignment="1">
      <alignment vertical="top"/>
    </xf>
    <xf numFmtId="0" fontId="18" fillId="36" borderId="62" xfId="90" applyFont="1" applyFill="1" applyBorder="1" applyAlignment="1">
      <alignment vertical="center"/>
    </xf>
    <xf numFmtId="0" fontId="18" fillId="36" borderId="465" xfId="90" applyFont="1" applyFill="1" applyBorder="1" applyAlignment="1">
      <alignment vertical="center"/>
    </xf>
    <xf numFmtId="0" fontId="40" fillId="0" borderId="469" xfId="90" applyFont="1" applyBorder="1" applyAlignment="1">
      <alignment horizontal="center" vertical="top"/>
    </xf>
    <xf numFmtId="0" fontId="40" fillId="0" borderId="467" xfId="90" applyFont="1" applyBorder="1" applyAlignment="1">
      <alignment horizontal="center" vertical="top"/>
    </xf>
    <xf numFmtId="0" fontId="55" fillId="0" borderId="468" xfId="90" applyFont="1" applyBorder="1" applyAlignment="1">
      <alignment vertical="top"/>
    </xf>
    <xf numFmtId="0" fontId="18" fillId="0" borderId="249" xfId="90" applyFont="1" applyBorder="1" applyAlignment="1">
      <alignment vertical="top"/>
    </xf>
    <xf numFmtId="0" fontId="18" fillId="0" borderId="469" xfId="90" applyFont="1" applyBorder="1" applyAlignment="1">
      <alignment horizontal="center" vertical="top"/>
    </xf>
    <xf numFmtId="0" fontId="1" fillId="0" borderId="280" xfId="90" applyFont="1" applyBorder="1"/>
    <xf numFmtId="0" fontId="1" fillId="0" borderId="440" xfId="90" applyFont="1" applyBorder="1"/>
    <xf numFmtId="0" fontId="30" fillId="0" borderId="294" xfId="90" applyFont="1" applyBorder="1" applyAlignment="1">
      <alignment vertical="top"/>
    </xf>
    <xf numFmtId="4" fontId="29" fillId="36" borderId="344" xfId="90" applyNumberFormat="1" applyFont="1" applyFill="1" applyBorder="1" applyAlignment="1">
      <alignment vertical="center"/>
    </xf>
    <xf numFmtId="4" fontId="29" fillId="36" borderId="286" xfId="90" applyNumberFormat="1" applyFont="1" applyFill="1" applyBorder="1" applyAlignment="1">
      <alignment vertical="center"/>
    </xf>
    <xf numFmtId="4" fontId="58" fillId="0" borderId="273" xfId="90" applyNumberFormat="1" applyFont="1" applyBorder="1" applyAlignment="1">
      <alignment vertical="center"/>
    </xf>
    <xf numFmtId="0" fontId="64" fillId="36" borderId="0" xfId="90" applyFont="1" applyFill="1" applyAlignment="1">
      <alignment vertical="top"/>
    </xf>
    <xf numFmtId="0" fontId="50" fillId="37" borderId="262" xfId="0" applyFont="1" applyFill="1" applyBorder="1" applyAlignment="1">
      <alignment horizontal="center" vertical="top"/>
    </xf>
    <xf numFmtId="0" fontId="18" fillId="29" borderId="262" xfId="0" applyFont="1" applyFill="1" applyBorder="1" applyAlignment="1">
      <alignment horizontal="center" vertical="top"/>
    </xf>
    <xf numFmtId="0" fontId="0" fillId="0" borderId="161" xfId="0" applyBorder="1"/>
    <xf numFmtId="0" fontId="53" fillId="37" borderId="162" xfId="0" applyFont="1" applyFill="1" applyBorder="1"/>
    <xf numFmtId="0" fontId="0" fillId="29" borderId="162" xfId="0" applyFill="1" applyBorder="1"/>
    <xf numFmtId="0" fontId="0" fillId="0" borderId="163" xfId="0" applyBorder="1"/>
    <xf numFmtId="1" fontId="73" fillId="36" borderId="368" xfId="88" applyNumberFormat="1" applyFont="1" applyFill="1" applyBorder="1" applyAlignment="1">
      <alignment horizontal="left" vertical="top"/>
    </xf>
    <xf numFmtId="1" fontId="73" fillId="36" borderId="372" xfId="88" applyNumberFormat="1" applyFont="1" applyFill="1" applyBorder="1" applyAlignment="1">
      <alignment horizontal="left" vertical="top"/>
    </xf>
    <xf numFmtId="1" fontId="73" fillId="36" borderId="386" xfId="88" applyNumberFormat="1" applyFont="1" applyFill="1" applyBorder="1" applyAlignment="1">
      <alignment horizontal="left" vertical="top"/>
    </xf>
    <xf numFmtId="1" fontId="73" fillId="36" borderId="328" xfId="88" applyNumberFormat="1" applyFont="1" applyFill="1" applyBorder="1" applyAlignment="1">
      <alignment horizontal="left" vertical="top"/>
    </xf>
    <xf numFmtId="0" fontId="18" fillId="31" borderId="368" xfId="90" applyFont="1" applyFill="1" applyBorder="1" applyAlignment="1">
      <alignment vertical="top"/>
    </xf>
    <xf numFmtId="0" fontId="18" fillId="31" borderId="369" xfId="90" applyFont="1" applyFill="1" applyBorder="1" applyAlignment="1">
      <alignment vertical="top"/>
    </xf>
    <xf numFmtId="0" fontId="18" fillId="31" borderId="370" xfId="90" applyFont="1" applyFill="1" applyBorder="1" applyAlignment="1">
      <alignment vertical="top"/>
    </xf>
    <xf numFmtId="0" fontId="18" fillId="31" borderId="371" xfId="90" applyFont="1" applyFill="1" applyBorder="1" applyAlignment="1">
      <alignment vertical="top"/>
    </xf>
    <xf numFmtId="9" fontId="18" fillId="31" borderId="368" xfId="79" applyFont="1" applyFill="1" applyBorder="1" applyAlignment="1">
      <alignment horizontal="left" vertical="top"/>
    </xf>
    <xf numFmtId="0" fontId="18" fillId="31" borderId="372" xfId="90" applyFont="1" applyFill="1" applyBorder="1" applyAlignment="1">
      <alignment vertical="top"/>
    </xf>
    <xf numFmtId="0" fontId="18" fillId="31" borderId="373" xfId="90" applyFont="1" applyFill="1" applyBorder="1" applyAlignment="1">
      <alignment vertical="top"/>
    </xf>
    <xf numFmtId="0" fontId="18" fillId="31" borderId="374" xfId="90" applyFont="1" applyFill="1" applyBorder="1" applyAlignment="1">
      <alignment vertical="top"/>
    </xf>
    <xf numFmtId="0" fontId="18" fillId="31" borderId="375" xfId="90" applyFont="1" applyFill="1" applyBorder="1" applyAlignment="1">
      <alignment vertical="top"/>
    </xf>
    <xf numFmtId="9" fontId="18" fillId="31" borderId="378" xfId="79" applyFont="1" applyFill="1" applyBorder="1" applyAlignment="1">
      <alignment horizontal="left" vertical="top"/>
    </xf>
    <xf numFmtId="9" fontId="18" fillId="31" borderId="372" xfId="79" applyFont="1" applyFill="1" applyBorder="1" applyAlignment="1">
      <alignment horizontal="left" vertical="top"/>
    </xf>
    <xf numFmtId="0" fontId="18" fillId="31" borderId="328" xfId="90" applyFont="1" applyFill="1" applyBorder="1" applyAlignment="1">
      <alignment vertical="top"/>
    </xf>
    <xf numFmtId="0" fontId="18" fillId="31" borderId="336" xfId="90" applyFont="1" applyFill="1" applyBorder="1" applyAlignment="1">
      <alignment vertical="top"/>
    </xf>
    <xf numFmtId="0" fontId="18" fillId="31" borderId="296" xfId="90" applyFont="1" applyFill="1" applyBorder="1" applyAlignment="1">
      <alignment vertical="top"/>
    </xf>
    <xf numFmtId="0" fontId="18" fillId="31" borderId="295" xfId="90" applyFont="1" applyFill="1" applyBorder="1" applyAlignment="1">
      <alignment vertical="top"/>
    </xf>
    <xf numFmtId="9" fontId="18" fillId="31" borderId="328" xfId="79" applyFont="1" applyFill="1" applyBorder="1" applyAlignment="1">
      <alignment horizontal="left" vertical="top"/>
    </xf>
    <xf numFmtId="9" fontId="18" fillId="0" borderId="441" xfId="79" applyFont="1" applyFill="1" applyBorder="1" applyAlignment="1">
      <alignment horizontal="left" vertical="top"/>
    </xf>
    <xf numFmtId="0" fontId="50" fillId="31" borderId="162" xfId="0" applyFont="1" applyFill="1" applyBorder="1" applyAlignment="1">
      <alignment horizontal="left" vertical="top"/>
    </xf>
    <xf numFmtId="0" fontId="1" fillId="0" borderId="161" xfId="0" applyFont="1" applyBorder="1"/>
    <xf numFmtId="0" fontId="1" fillId="29" borderId="162" xfId="0" applyFont="1" applyFill="1" applyBorder="1"/>
    <xf numFmtId="0" fontId="1" fillId="0" borderId="163" xfId="0" applyFont="1" applyBorder="1"/>
    <xf numFmtId="0" fontId="26" fillId="0" borderId="470" xfId="0" applyFont="1" applyBorder="1" applyAlignment="1">
      <alignment vertical="top"/>
    </xf>
    <xf numFmtId="0" fontId="18" fillId="31" borderId="212" xfId="0" applyFont="1" applyFill="1" applyBorder="1" applyAlignment="1">
      <alignment horizontal="center" vertical="center"/>
    </xf>
    <xf numFmtId="0" fontId="18" fillId="31" borderId="471" xfId="0" applyFont="1" applyFill="1" applyBorder="1" applyAlignment="1">
      <alignment horizontal="center" vertical="center"/>
    </xf>
    <xf numFmtId="0" fontId="18" fillId="31" borderId="472" xfId="0" applyFont="1" applyFill="1" applyBorder="1" applyAlignment="1">
      <alignment horizontal="center" vertical="center"/>
    </xf>
    <xf numFmtId="4" fontId="18" fillId="31" borderId="473" xfId="68" applyNumberFormat="1" applyFont="1" applyFill="1" applyBorder="1" applyAlignment="1" applyProtection="1">
      <alignment horizontal="right" vertical="center"/>
    </xf>
    <xf numFmtId="167" fontId="50" fillId="37" borderId="68" xfId="77" applyNumberFormat="1" applyFont="1" applyFill="1" applyBorder="1" applyAlignment="1">
      <alignment horizontal="right" vertical="center"/>
    </xf>
    <xf numFmtId="0" fontId="0" fillId="0" borderId="474" xfId="0" applyBorder="1"/>
    <xf numFmtId="4" fontId="18" fillId="31" borderId="475" xfId="68" applyNumberFormat="1" applyFont="1" applyFill="1" applyBorder="1" applyAlignment="1" applyProtection="1">
      <alignment horizontal="right" vertical="center"/>
    </xf>
    <xf numFmtId="0" fontId="26" fillId="0" borderId="28" xfId="0" applyFont="1" applyBorder="1" applyAlignment="1">
      <alignment horizontal="left" vertical="top"/>
    </xf>
    <xf numFmtId="0" fontId="26" fillId="0" borderId="43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0" fontId="18" fillId="29" borderId="114" xfId="90" applyFont="1" applyFill="1" applyBorder="1" applyAlignment="1">
      <alignment vertical="top"/>
    </xf>
    <xf numFmtId="0" fontId="18" fillId="29" borderId="299" xfId="90" applyFont="1" applyFill="1" applyBorder="1" applyAlignment="1">
      <alignment horizontal="center" vertical="center"/>
    </xf>
    <xf numFmtId="0" fontId="31" fillId="34" borderId="422" xfId="90" applyFont="1" applyFill="1" applyBorder="1" applyAlignment="1">
      <alignment horizontal="center" vertical="center"/>
    </xf>
    <xf numFmtId="0" fontId="40" fillId="0" borderId="64" xfId="90" applyFont="1" applyBorder="1" applyAlignment="1">
      <alignment horizontal="center" vertical="top"/>
    </xf>
    <xf numFmtId="0" fontId="31" fillId="34" borderId="424" xfId="90" applyFont="1" applyFill="1" applyBorder="1" applyAlignment="1">
      <alignment horizontal="center" vertical="center"/>
    </xf>
    <xf numFmtId="0" fontId="71" fillId="37" borderId="254" xfId="90" applyFont="1" applyFill="1" applyBorder="1" applyAlignment="1">
      <alignment horizontal="center" vertical="center"/>
    </xf>
    <xf numFmtId="0" fontId="18" fillId="29" borderId="476" xfId="90" applyFont="1" applyFill="1" applyBorder="1" applyAlignment="1">
      <alignment vertical="top"/>
    </xf>
    <xf numFmtId="0" fontId="18" fillId="29" borderId="477" xfId="90" applyFont="1" applyFill="1" applyBorder="1" applyAlignment="1">
      <alignment horizontal="center" vertical="center"/>
    </xf>
    <xf numFmtId="0" fontId="50" fillId="37" borderId="321" xfId="90" applyFont="1" applyFill="1" applyBorder="1" applyAlignment="1">
      <alignment horizontal="center" vertical="center"/>
    </xf>
    <xf numFmtId="0" fontId="18" fillId="29" borderId="478" xfId="90" applyFont="1" applyFill="1" applyBorder="1" applyAlignment="1">
      <alignment horizontal="center" vertical="center"/>
    </xf>
    <xf numFmtId="0" fontId="50" fillId="37" borderId="479" xfId="90" applyFont="1" applyFill="1" applyBorder="1" applyAlignment="1">
      <alignment horizontal="center" vertical="center"/>
    </xf>
    <xf numFmtId="0" fontId="18" fillId="29" borderId="480" xfId="90" applyFont="1" applyFill="1" applyBorder="1" applyAlignment="1">
      <alignment horizontal="center" vertical="center"/>
    </xf>
    <xf numFmtId="0" fontId="18" fillId="29" borderId="0" xfId="90" applyFont="1" applyFill="1" applyAlignment="1">
      <alignment horizontal="center" vertical="center"/>
    </xf>
    <xf numFmtId="0" fontId="18" fillId="29" borderId="378" xfId="90" applyFont="1" applyFill="1" applyBorder="1" applyAlignment="1">
      <alignment vertical="top"/>
    </xf>
    <xf numFmtId="0" fontId="50" fillId="37" borderId="481" xfId="90" applyFont="1" applyFill="1" applyBorder="1" applyAlignment="1">
      <alignment horizontal="center" vertical="center"/>
    </xf>
    <xf numFmtId="0" fontId="18" fillId="29" borderId="391" xfId="90" applyFont="1" applyFill="1" applyBorder="1" applyAlignment="1">
      <alignment vertical="top"/>
    </xf>
    <xf numFmtId="0" fontId="18" fillId="29" borderId="437" xfId="90" applyFont="1" applyFill="1" applyBorder="1" applyAlignment="1">
      <alignment vertical="top"/>
    </xf>
    <xf numFmtId="0" fontId="18" fillId="29" borderId="482" xfId="90" applyFont="1" applyFill="1" applyBorder="1" applyAlignment="1">
      <alignment horizontal="center" vertical="center"/>
    </xf>
    <xf numFmtId="0" fontId="18" fillId="29" borderId="483" xfId="90" applyFont="1" applyFill="1" applyBorder="1" applyAlignment="1">
      <alignment horizontal="center" vertical="center"/>
    </xf>
    <xf numFmtId="0" fontId="18" fillId="29" borderId="484" xfId="90" applyFont="1" applyFill="1" applyBorder="1" applyAlignment="1">
      <alignment vertical="top"/>
    </xf>
    <xf numFmtId="1" fontId="26" fillId="34" borderId="485" xfId="88" applyNumberFormat="1" applyFont="1" applyFill="1" applyBorder="1" applyAlignment="1">
      <alignment horizontal="left" vertical="top"/>
    </xf>
    <xf numFmtId="0" fontId="26" fillId="29" borderId="486" xfId="90" applyFont="1" applyFill="1" applyBorder="1" applyAlignment="1">
      <alignment vertical="top"/>
    </xf>
    <xf numFmtId="0" fontId="26" fillId="29" borderId="487" xfId="90" applyFont="1" applyFill="1" applyBorder="1" applyAlignment="1">
      <alignment vertical="top"/>
    </xf>
    <xf numFmtId="0" fontId="26" fillId="29" borderId="428" xfId="90" applyFont="1" applyFill="1" applyBorder="1" applyAlignment="1">
      <alignment vertical="top"/>
    </xf>
    <xf numFmtId="0" fontId="26" fillId="29" borderId="429" xfId="90" applyFont="1" applyFill="1" applyBorder="1" applyAlignment="1">
      <alignment vertical="top"/>
    </xf>
    <xf numFmtId="0" fontId="71" fillId="37" borderId="488" xfId="90" applyFont="1" applyFill="1" applyBorder="1" applyAlignment="1">
      <alignment horizontal="center" vertical="center"/>
    </xf>
    <xf numFmtId="1" fontId="26" fillId="34" borderId="376" xfId="88" applyNumberFormat="1" applyFont="1" applyFill="1" applyBorder="1" applyAlignment="1">
      <alignment horizontal="left" vertical="top"/>
    </xf>
    <xf numFmtId="0" fontId="26" fillId="29" borderId="443" xfId="90" applyFont="1" applyFill="1" applyBorder="1" applyAlignment="1">
      <alignment vertical="top"/>
    </xf>
    <xf numFmtId="0" fontId="26" fillId="29" borderId="489" xfId="90" applyFont="1" applyFill="1" applyBorder="1" applyAlignment="1">
      <alignment vertical="top"/>
    </xf>
    <xf numFmtId="0" fontId="18" fillId="29" borderId="490" xfId="90" applyFont="1" applyFill="1" applyBorder="1" applyAlignment="1">
      <alignment horizontal="center" vertical="center"/>
    </xf>
    <xf numFmtId="0" fontId="18" fillId="29" borderId="491" xfId="90" applyFont="1" applyFill="1" applyBorder="1" applyAlignment="1">
      <alignment horizontal="center" vertical="center"/>
    </xf>
    <xf numFmtId="0" fontId="50" fillId="37" borderId="488" xfId="90" applyFont="1" applyFill="1" applyBorder="1" applyAlignment="1">
      <alignment horizontal="center" vertical="center"/>
    </xf>
    <xf numFmtId="0" fontId="50" fillId="37" borderId="492" xfId="90" applyFont="1" applyFill="1" applyBorder="1" applyAlignment="1">
      <alignment horizontal="center" vertical="center"/>
    </xf>
    <xf numFmtId="0" fontId="50" fillId="37" borderId="493" xfId="90" applyFont="1" applyFill="1" applyBorder="1" applyAlignment="1">
      <alignment horizontal="center" vertical="center"/>
    </xf>
    <xf numFmtId="0" fontId="31" fillId="34" borderId="245" xfId="90" applyFont="1" applyFill="1" applyBorder="1" applyAlignment="1">
      <alignment horizontal="center" vertical="center"/>
    </xf>
    <xf numFmtId="0" fontId="31" fillId="34" borderId="246" xfId="90" applyFont="1" applyFill="1" applyBorder="1" applyAlignment="1">
      <alignment horizontal="center" vertical="center"/>
    </xf>
    <xf numFmtId="0" fontId="71" fillId="37" borderId="481" xfId="90" applyFont="1" applyFill="1" applyBorder="1" applyAlignment="1">
      <alignment horizontal="center" vertical="center"/>
    </xf>
    <xf numFmtId="0" fontId="18" fillId="29" borderId="428" xfId="90" applyFont="1" applyFill="1" applyBorder="1" applyAlignment="1">
      <alignment vertical="top"/>
    </xf>
    <xf numFmtId="0" fontId="50" fillId="37" borderId="494" xfId="90" applyFont="1" applyFill="1" applyBorder="1" applyAlignment="1">
      <alignment horizontal="center" vertical="center"/>
    </xf>
    <xf numFmtId="0" fontId="40" fillId="0" borderId="495" xfId="90" applyFont="1" applyBorder="1" applyAlignment="1">
      <alignment horizontal="center" vertical="top"/>
    </xf>
    <xf numFmtId="0" fontId="18" fillId="29" borderId="496" xfId="90" applyFont="1" applyFill="1" applyBorder="1" applyAlignment="1">
      <alignment vertical="top"/>
    </xf>
    <xf numFmtId="0" fontId="18" fillId="29" borderId="497" xfId="90" applyFont="1" applyFill="1" applyBorder="1" applyAlignment="1">
      <alignment horizontal="center" vertical="center"/>
    </xf>
    <xf numFmtId="0" fontId="18" fillId="29" borderId="498" xfId="90" applyFont="1" applyFill="1" applyBorder="1" applyAlignment="1">
      <alignment horizontal="center" vertical="center"/>
    </xf>
    <xf numFmtId="0" fontId="71" fillId="37" borderId="499" xfId="90" applyFont="1" applyFill="1" applyBorder="1" applyAlignment="1">
      <alignment horizontal="center" vertical="center"/>
    </xf>
    <xf numFmtId="0" fontId="71" fillId="37" borderId="492" xfId="90" applyFont="1" applyFill="1" applyBorder="1" applyAlignment="1">
      <alignment horizontal="center" vertical="center"/>
    </xf>
    <xf numFmtId="0" fontId="31" fillId="36" borderId="500" xfId="90" applyFont="1" applyFill="1" applyBorder="1" applyAlignment="1">
      <alignment horizontal="center" vertical="center"/>
    </xf>
    <xf numFmtId="1" fontId="26" fillId="34" borderId="501" xfId="88" applyNumberFormat="1" applyFont="1" applyFill="1" applyBorder="1" applyAlignment="1">
      <alignment horizontal="left" vertical="top"/>
    </xf>
    <xf numFmtId="0" fontId="26" fillId="29" borderId="441" xfId="90" applyFont="1" applyFill="1" applyBorder="1" applyAlignment="1">
      <alignment vertical="top"/>
    </xf>
    <xf numFmtId="0" fontId="31" fillId="34" borderId="502" xfId="90" applyFont="1" applyFill="1" applyBorder="1" applyAlignment="1">
      <alignment horizontal="center" vertical="center"/>
    </xf>
    <xf numFmtId="167" fontId="18" fillId="0" borderId="355" xfId="79" applyNumberFormat="1" applyFont="1" applyFill="1" applyBorder="1" applyAlignment="1">
      <alignment horizontal="right" vertical="center"/>
    </xf>
    <xf numFmtId="4" fontId="18" fillId="34" borderId="465" xfId="70" applyNumberFormat="1" applyFont="1" applyFill="1" applyBorder="1" applyAlignment="1" applyProtection="1">
      <alignment horizontal="right" vertical="center"/>
    </xf>
    <xf numFmtId="4" fontId="18" fillId="34" borderId="211" xfId="70" applyNumberFormat="1" applyFont="1" applyFill="1" applyBorder="1" applyAlignment="1" applyProtection="1">
      <alignment horizontal="right" vertical="center"/>
    </xf>
    <xf numFmtId="3" fontId="18" fillId="36" borderId="245" xfId="70" applyNumberFormat="1" applyFont="1" applyFill="1" applyBorder="1" applyAlignment="1" applyProtection="1">
      <alignment horizontal="center" vertical="center"/>
    </xf>
    <xf numFmtId="2" fontId="18" fillId="36" borderId="503" xfId="70" applyNumberFormat="1" applyFont="1" applyFill="1" applyBorder="1" applyAlignment="1" applyProtection="1">
      <alignment horizontal="right" vertical="center"/>
    </xf>
    <xf numFmtId="4" fontId="18" fillId="36" borderId="504" xfId="70" applyNumberFormat="1" applyFont="1" applyFill="1" applyBorder="1" applyAlignment="1" applyProtection="1">
      <alignment horizontal="right" vertical="center"/>
    </xf>
    <xf numFmtId="2" fontId="18" fillId="36" borderId="505" xfId="70" applyNumberFormat="1" applyFont="1" applyFill="1" applyBorder="1" applyAlignment="1" applyProtection="1">
      <alignment horizontal="right" vertical="center"/>
    </xf>
    <xf numFmtId="3" fontId="18" fillId="36" borderId="451" xfId="70" applyNumberFormat="1" applyFont="1" applyFill="1" applyBorder="1" applyAlignment="1" applyProtection="1">
      <alignment horizontal="center" vertical="center"/>
    </xf>
    <xf numFmtId="4" fontId="26" fillId="36" borderId="506" xfId="70" applyNumberFormat="1" applyFont="1" applyFill="1" applyBorder="1" applyAlignment="1" applyProtection="1">
      <alignment horizontal="right" vertical="center"/>
    </xf>
    <xf numFmtId="0" fontId="18" fillId="36" borderId="508" xfId="90" applyFont="1" applyFill="1" applyBorder="1" applyAlignment="1">
      <alignment horizontal="center" vertical="center" wrapText="1"/>
    </xf>
    <xf numFmtId="0" fontId="18" fillId="36" borderId="105" xfId="90" applyFont="1" applyFill="1" applyBorder="1" applyAlignment="1">
      <alignment horizontal="center"/>
    </xf>
    <xf numFmtId="0" fontId="18" fillId="0" borderId="507" xfId="90" applyFont="1" applyBorder="1" applyAlignment="1">
      <alignment horizontal="center" vertical="center" wrapText="1"/>
    </xf>
    <xf numFmtId="0" fontId="18" fillId="0" borderId="507" xfId="90" applyFont="1" applyBorder="1" applyAlignment="1">
      <alignment horizontal="center" vertical="center"/>
    </xf>
    <xf numFmtId="0" fontId="50" fillId="37" borderId="23" xfId="0" applyFont="1" applyFill="1" applyBorder="1" applyAlignment="1">
      <alignment horizontal="center" vertical="center"/>
    </xf>
    <xf numFmtId="0" fontId="50" fillId="37" borderId="26" xfId="0" applyFont="1" applyFill="1" applyBorder="1" applyAlignment="1">
      <alignment horizontal="center" vertical="center"/>
    </xf>
    <xf numFmtId="0" fontId="50" fillId="37" borderId="187" xfId="0" applyFont="1" applyFill="1" applyBorder="1" applyAlignment="1">
      <alignment horizontal="center" vertical="center"/>
    </xf>
    <xf numFmtId="0" fontId="50" fillId="37" borderId="224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8" fillId="31" borderId="185" xfId="82" applyFont="1" applyFill="1" applyBorder="1" applyAlignment="1">
      <alignment vertical="top"/>
    </xf>
    <xf numFmtId="0" fontId="18" fillId="31" borderId="186" xfId="82" applyFont="1" applyFill="1" applyBorder="1" applyAlignment="1">
      <alignment vertical="top"/>
    </xf>
    <xf numFmtId="0" fontId="18" fillId="31" borderId="186" xfId="0" applyFont="1" applyFill="1" applyBorder="1" applyAlignment="1">
      <alignment vertical="top"/>
    </xf>
    <xf numFmtId="0" fontId="26" fillId="0" borderId="60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31" fillId="31" borderId="0" xfId="0" applyFont="1" applyFill="1" applyAlignment="1">
      <alignment horizontal="center"/>
    </xf>
    <xf numFmtId="0" fontId="31" fillId="31" borderId="64" xfId="0" applyFont="1" applyFill="1" applyBorder="1" applyAlignment="1">
      <alignment horizontal="center"/>
    </xf>
    <xf numFmtId="0" fontId="31" fillId="31" borderId="63" xfId="0" applyFont="1" applyFill="1" applyBorder="1" applyAlignment="1">
      <alignment horizontal="center"/>
    </xf>
    <xf numFmtId="0" fontId="31" fillId="31" borderId="60" xfId="0" applyFont="1" applyFill="1" applyBorder="1" applyAlignment="1">
      <alignment horizontal="center" vertical="top"/>
    </xf>
    <xf numFmtId="0" fontId="31" fillId="31" borderId="62" xfId="0" applyFont="1" applyFill="1" applyBorder="1" applyAlignment="1">
      <alignment horizontal="center" vertical="top"/>
    </xf>
    <xf numFmtId="0" fontId="1" fillId="0" borderId="6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31" fillId="31" borderId="65" xfId="0" applyFont="1" applyFill="1" applyBorder="1" applyAlignment="1">
      <alignment horizontal="center"/>
    </xf>
    <xf numFmtId="0" fontId="31" fillId="31" borderId="66" xfId="0" applyFont="1" applyFill="1" applyBorder="1" applyAlignment="1">
      <alignment horizontal="center"/>
    </xf>
    <xf numFmtId="4" fontId="29" fillId="31" borderId="176" xfId="0" applyNumberFormat="1" applyFont="1" applyFill="1" applyBorder="1" applyAlignment="1">
      <alignment horizontal="center" vertical="center"/>
    </xf>
    <xf numFmtId="4" fontId="29" fillId="31" borderId="177" xfId="0" applyNumberFormat="1" applyFont="1" applyFill="1" applyBorder="1" applyAlignment="1">
      <alignment horizontal="center" vertical="center"/>
    </xf>
    <xf numFmtId="4" fontId="29" fillId="31" borderId="60" xfId="0" applyNumberFormat="1" applyFont="1" applyFill="1" applyBorder="1" applyAlignment="1">
      <alignment horizontal="center" vertical="center"/>
    </xf>
    <xf numFmtId="4" fontId="29" fillId="31" borderId="62" xfId="0" applyNumberFormat="1" applyFont="1" applyFill="1" applyBorder="1" applyAlignment="1">
      <alignment horizontal="center" vertical="center"/>
    </xf>
    <xf numFmtId="4" fontId="29" fillId="31" borderId="67" xfId="0" applyNumberFormat="1" applyFont="1" applyFill="1" applyBorder="1" applyAlignment="1">
      <alignment horizontal="center" vertical="center"/>
    </xf>
    <xf numFmtId="4" fontId="29" fillId="31" borderId="66" xfId="0" applyNumberFormat="1" applyFont="1" applyFill="1" applyBorder="1" applyAlignment="1">
      <alignment horizontal="center" vertical="center"/>
    </xf>
    <xf numFmtId="4" fontId="48" fillId="0" borderId="0" xfId="0" applyNumberFormat="1" applyFont="1" applyAlignment="1">
      <alignment horizontal="right" vertical="center"/>
    </xf>
    <xf numFmtId="0" fontId="0" fillId="0" borderId="0" xfId="0" applyAlignment="1"/>
    <xf numFmtId="0" fontId="18" fillId="0" borderId="0" xfId="0" applyFont="1" applyAlignment="1"/>
    <xf numFmtId="0" fontId="0" fillId="0" borderId="0" xfId="0" applyAlignment="1">
      <alignment horizontal="left"/>
    </xf>
    <xf numFmtId="0" fontId="48" fillId="0" borderId="0" xfId="68" applyNumberFormat="1" applyFont="1" applyFill="1" applyBorder="1" applyAlignment="1" applyProtection="1">
      <alignment horizontal="left"/>
    </xf>
    <xf numFmtId="0" fontId="4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50" fillId="37" borderId="40" xfId="0" applyFont="1" applyFill="1" applyBorder="1" applyAlignment="1">
      <alignment horizontal="center" vertical="top"/>
    </xf>
    <xf numFmtId="0" fontId="50" fillId="37" borderId="183" xfId="0" applyFont="1" applyFill="1" applyBorder="1" applyAlignment="1">
      <alignment horizontal="center" vertical="top"/>
    </xf>
    <xf numFmtId="4" fontId="52" fillId="37" borderId="190" xfId="0" applyNumberFormat="1" applyFont="1" applyFill="1" applyBorder="1" applyAlignment="1">
      <alignment horizontal="center" vertical="center"/>
    </xf>
    <xf numFmtId="4" fontId="52" fillId="37" borderId="191" xfId="0" applyNumberFormat="1" applyFont="1" applyFill="1" applyBorder="1" applyAlignment="1">
      <alignment horizontal="center" vertical="center"/>
    </xf>
    <xf numFmtId="4" fontId="52" fillId="37" borderId="227" xfId="0" applyNumberFormat="1" applyFont="1" applyFill="1" applyBorder="1" applyAlignment="1">
      <alignment horizontal="center" vertical="center"/>
    </xf>
    <xf numFmtId="4" fontId="52" fillId="37" borderId="228" xfId="0" applyNumberFormat="1" applyFont="1" applyFill="1" applyBorder="1" applyAlignment="1">
      <alignment horizontal="center" vertical="center"/>
    </xf>
    <xf numFmtId="4" fontId="26" fillId="0" borderId="0" xfId="68" applyNumberFormat="1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29" fillId="0" borderId="0" xfId="0" applyFont="1" applyAlignment="1">
      <alignment vertical="center"/>
    </xf>
    <xf numFmtId="0" fontId="68" fillId="31" borderId="190" xfId="0" applyFont="1" applyFill="1" applyBorder="1" applyAlignment="1">
      <alignment horizontal="left" vertical="center"/>
    </xf>
    <xf numFmtId="0" fontId="68" fillId="31" borderId="191" xfId="0" applyFont="1" applyFill="1" applyBorder="1" applyAlignment="1">
      <alignment horizontal="left" vertical="center"/>
    </xf>
    <xf numFmtId="0" fontId="68" fillId="31" borderId="192" xfId="0" applyFont="1" applyFill="1" applyBorder="1" applyAlignment="1">
      <alignment horizontal="left" vertical="center"/>
    </xf>
    <xf numFmtId="4" fontId="29" fillId="31" borderId="190" xfId="0" applyNumberFormat="1" applyFont="1" applyFill="1" applyBorder="1" applyAlignment="1">
      <alignment horizontal="center" vertical="center"/>
    </xf>
    <xf numFmtId="4" fontId="29" fillId="31" borderId="191" xfId="0" applyNumberFormat="1" applyFont="1" applyFill="1" applyBorder="1" applyAlignment="1">
      <alignment horizontal="center" vertical="center"/>
    </xf>
    <xf numFmtId="4" fontId="29" fillId="31" borderId="19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8" fillId="29" borderId="160" xfId="0" applyFont="1" applyFill="1" applyBorder="1" applyAlignment="1">
      <alignment horizontal="center" vertical="top"/>
    </xf>
    <xf numFmtId="0" fontId="18" fillId="29" borderId="96" xfId="0" applyFont="1" applyFill="1" applyBorder="1" applyAlignment="1">
      <alignment horizontal="center" vertical="top"/>
    </xf>
    <xf numFmtId="0" fontId="18" fillId="29" borderId="77" xfId="0" applyFont="1" applyFill="1" applyBorder="1" applyAlignment="1">
      <alignment horizontal="center" vertical="top"/>
    </xf>
    <xf numFmtId="0" fontId="18" fillId="29" borderId="217" xfId="0" applyFont="1" applyFill="1" applyBorder="1" applyAlignment="1">
      <alignment horizontal="center" vertical="top"/>
    </xf>
    <xf numFmtId="0" fontId="18" fillId="29" borderId="71" xfId="0" applyFont="1" applyFill="1" applyBorder="1" applyAlignment="1">
      <alignment horizontal="center" vertical="top"/>
    </xf>
    <xf numFmtId="0" fontId="18" fillId="29" borderId="218" xfId="0" applyFont="1" applyFill="1" applyBorder="1" applyAlignment="1">
      <alignment horizontal="center" vertical="top"/>
    </xf>
    <xf numFmtId="0" fontId="18" fillId="29" borderId="219" xfId="0" applyFont="1" applyFill="1" applyBorder="1" applyAlignment="1">
      <alignment horizontal="center" vertical="top"/>
    </xf>
    <xf numFmtId="0" fontId="18" fillId="29" borderId="95" xfId="0" applyFont="1" applyFill="1" applyBorder="1" applyAlignment="1">
      <alignment horizontal="center" vertical="top"/>
    </xf>
    <xf numFmtId="0" fontId="51" fillId="0" borderId="0" xfId="0" applyFont="1" applyAlignment="1">
      <alignment horizontal="center" vertical="center"/>
    </xf>
    <xf numFmtId="4" fontId="52" fillId="37" borderId="19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9" fontId="50" fillId="37" borderId="222" xfId="77" applyFont="1" applyFill="1" applyBorder="1" applyAlignment="1">
      <alignment horizontal="center" vertical="top"/>
    </xf>
    <xf numFmtId="9" fontId="50" fillId="37" borderId="189" xfId="77" applyFont="1" applyFill="1" applyBorder="1" applyAlignment="1">
      <alignment horizontal="center" vertical="top"/>
    </xf>
    <xf numFmtId="0" fontId="18" fillId="31" borderId="21" xfId="0" applyFont="1" applyFill="1" applyBorder="1" applyAlignment="1">
      <alignment horizontal="center" vertical="center"/>
    </xf>
    <xf numFmtId="0" fontId="18" fillId="31" borderId="180" xfId="0" applyFont="1" applyFill="1" applyBorder="1" applyAlignment="1">
      <alignment horizontal="center" vertical="center"/>
    </xf>
    <xf numFmtId="9" fontId="50" fillId="37" borderId="19" xfId="77" applyFont="1" applyFill="1" applyBorder="1" applyAlignment="1">
      <alignment horizontal="center" vertical="top"/>
    </xf>
    <xf numFmtId="9" fontId="50" fillId="37" borderId="220" xfId="77" applyFont="1" applyFill="1" applyBorder="1" applyAlignment="1">
      <alignment horizontal="center" vertical="top"/>
    </xf>
    <xf numFmtId="9" fontId="50" fillId="37" borderId="55" xfId="77" applyFont="1" applyFill="1" applyBorder="1" applyAlignment="1">
      <alignment horizontal="center" vertical="top"/>
    </xf>
    <xf numFmtId="9" fontId="50" fillId="37" borderId="183" xfId="77" applyFont="1" applyFill="1" applyBorder="1" applyAlignment="1">
      <alignment horizontal="center" vertical="top"/>
    </xf>
    <xf numFmtId="0" fontId="18" fillId="31" borderId="61" xfId="0" applyFont="1" applyFill="1" applyBorder="1" applyAlignment="1">
      <alignment horizontal="center" vertical="center"/>
    </xf>
    <xf numFmtId="0" fontId="18" fillId="31" borderId="62" xfId="0" applyFont="1" applyFill="1" applyBorder="1" applyAlignment="1">
      <alignment horizontal="center" vertical="center"/>
    </xf>
    <xf numFmtId="0" fontId="29" fillId="31" borderId="61" xfId="0" applyFont="1" applyFill="1" applyBorder="1" applyAlignment="1">
      <alignment horizontal="left" vertical="center"/>
    </xf>
    <xf numFmtId="0" fontId="29" fillId="31" borderId="226" xfId="0" applyFont="1" applyFill="1" applyBorder="1" applyAlignment="1">
      <alignment horizontal="left" vertical="center"/>
    </xf>
    <xf numFmtId="0" fontId="18" fillId="31" borderId="17" xfId="0" applyFont="1" applyFill="1" applyBorder="1" applyAlignment="1">
      <alignment horizontal="left" vertical="center"/>
    </xf>
    <xf numFmtId="0" fontId="18" fillId="31" borderId="21" xfId="0" applyFont="1" applyFill="1" applyBorder="1" applyAlignment="1">
      <alignment horizontal="left" vertical="center"/>
    </xf>
    <xf numFmtId="0" fontId="18" fillId="31" borderId="15" xfId="0" applyFont="1" applyFill="1" applyBorder="1" applyAlignment="1">
      <alignment horizontal="left" vertical="center"/>
    </xf>
    <xf numFmtId="0" fontId="18" fillId="31" borderId="17" xfId="0" applyFont="1" applyFill="1" applyBorder="1" applyAlignment="1">
      <alignment horizontal="center" vertical="center"/>
    </xf>
    <xf numFmtId="0" fontId="50" fillId="37" borderId="54" xfId="0" applyFont="1" applyFill="1" applyBorder="1" applyAlignment="1">
      <alignment horizontal="center" vertical="top"/>
    </xf>
    <xf numFmtId="0" fontId="50" fillId="37" borderId="182" xfId="0" applyFont="1" applyFill="1" applyBorder="1" applyAlignment="1">
      <alignment horizontal="center" vertical="top"/>
    </xf>
    <xf numFmtId="0" fontId="50" fillId="37" borderId="28" xfId="0" applyFont="1" applyFill="1" applyBorder="1" applyAlignment="1">
      <alignment horizontal="center" vertical="top"/>
    </xf>
    <xf numFmtId="0" fontId="50" fillId="37" borderId="188" xfId="0" applyFont="1" applyFill="1" applyBorder="1" applyAlignment="1">
      <alignment horizontal="left" vertical="top"/>
    </xf>
    <xf numFmtId="0" fontId="50" fillId="37" borderId="186" xfId="0" applyFont="1" applyFill="1" applyBorder="1" applyAlignment="1">
      <alignment horizontal="left" vertical="top"/>
    </xf>
    <xf numFmtId="0" fontId="50" fillId="37" borderId="213" xfId="0" applyFont="1" applyFill="1" applyBorder="1" applyAlignment="1">
      <alignment horizontal="left" vertical="top"/>
    </xf>
    <xf numFmtId="0" fontId="18" fillId="31" borderId="17" xfId="0" applyFont="1" applyFill="1" applyBorder="1" applyAlignment="1">
      <alignment horizontal="left" vertical="center" wrapText="1"/>
    </xf>
    <xf numFmtId="0" fontId="18" fillId="31" borderId="21" xfId="0" applyFont="1" applyFill="1" applyBorder="1" applyAlignment="1">
      <alignment horizontal="left" vertical="center" wrapText="1"/>
    </xf>
    <xf numFmtId="0" fontId="18" fillId="31" borderId="15" xfId="0" applyFont="1" applyFill="1" applyBorder="1" applyAlignment="1">
      <alignment horizontal="left" vertical="center" wrapText="1"/>
    </xf>
    <xf numFmtId="0" fontId="50" fillId="37" borderId="25" xfId="0" applyFont="1" applyFill="1" applyBorder="1" applyAlignment="1">
      <alignment horizontal="left" vertical="top" wrapText="1"/>
    </xf>
    <xf numFmtId="0" fontId="50" fillId="37" borderId="54" xfId="0" applyFont="1" applyFill="1" applyBorder="1" applyAlignment="1">
      <alignment horizontal="left" vertical="top" wrapText="1"/>
    </xf>
    <xf numFmtId="0" fontId="50" fillId="37" borderId="68" xfId="0" applyFont="1" applyFill="1" applyBorder="1" applyAlignment="1">
      <alignment horizontal="left" vertical="top" wrapText="1"/>
    </xf>
    <xf numFmtId="0" fontId="50" fillId="37" borderId="28" xfId="0" applyFont="1" applyFill="1" applyBorder="1" applyAlignment="1">
      <alignment horizontal="left" vertical="top" wrapText="1"/>
    </xf>
    <xf numFmtId="0" fontId="50" fillId="37" borderId="40" xfId="0" applyFont="1" applyFill="1" applyBorder="1" applyAlignment="1">
      <alignment horizontal="left" vertical="top" wrapText="1"/>
    </xf>
    <xf numFmtId="0" fontId="50" fillId="37" borderId="30" xfId="0" applyFont="1" applyFill="1" applyBorder="1" applyAlignment="1">
      <alignment horizontal="left" vertical="top" wrapText="1"/>
    </xf>
    <xf numFmtId="4" fontId="29" fillId="31" borderId="174" xfId="0" applyNumberFormat="1" applyFont="1" applyFill="1" applyBorder="1" applyAlignment="1">
      <alignment horizontal="center" vertical="center"/>
    </xf>
    <xf numFmtId="4" fontId="29" fillId="31" borderId="168" xfId="0" applyNumberFormat="1" applyFont="1" applyFill="1" applyBorder="1" applyAlignment="1">
      <alignment horizontal="center" vertical="center"/>
    </xf>
    <xf numFmtId="4" fontId="29" fillId="31" borderId="56" xfId="0" applyNumberFormat="1" applyFont="1" applyFill="1" applyBorder="1" applyAlignment="1">
      <alignment horizontal="center" vertical="center"/>
    </xf>
    <xf numFmtId="4" fontId="29" fillId="31" borderId="170" xfId="0" applyNumberFormat="1" applyFont="1" applyFill="1" applyBorder="1" applyAlignment="1">
      <alignment horizontal="center" vertical="center"/>
    </xf>
    <xf numFmtId="0" fontId="50" fillId="37" borderId="188" xfId="0" applyFont="1" applyFill="1" applyBorder="1" applyAlignment="1">
      <alignment horizontal="center" vertical="top"/>
    </xf>
    <xf numFmtId="0" fontId="50" fillId="37" borderId="189" xfId="0" applyFont="1" applyFill="1" applyBorder="1" applyAlignment="1">
      <alignment horizontal="center" vertical="top"/>
    </xf>
    <xf numFmtId="0" fontId="50" fillId="37" borderId="28" xfId="0" applyFont="1" applyFill="1" applyBorder="1" applyAlignment="1">
      <alignment horizontal="left" vertical="top"/>
    </xf>
    <xf numFmtId="0" fontId="50" fillId="37" borderId="40" xfId="0" applyFont="1" applyFill="1" applyBorder="1" applyAlignment="1">
      <alignment horizontal="left" vertical="top"/>
    </xf>
    <xf numFmtId="0" fontId="50" fillId="37" borderId="30" xfId="0" applyFont="1" applyFill="1" applyBorder="1" applyAlignment="1">
      <alignment horizontal="left" vertical="top"/>
    </xf>
    <xf numFmtId="0" fontId="50" fillId="37" borderId="27" xfId="0" applyFont="1" applyFill="1" applyBorder="1" applyAlignment="1">
      <alignment horizontal="left" vertical="top"/>
    </xf>
    <xf numFmtId="0" fontId="50" fillId="37" borderId="57" xfId="0" applyFont="1" applyFill="1" applyBorder="1" applyAlignment="1">
      <alignment horizontal="left" vertical="top"/>
    </xf>
    <xf numFmtId="0" fontId="50" fillId="37" borderId="58" xfId="0" applyFont="1" applyFill="1" applyBorder="1" applyAlignment="1">
      <alignment horizontal="left" vertical="top"/>
    </xf>
    <xf numFmtId="0" fontId="50" fillId="37" borderId="27" xfId="0" applyFont="1" applyFill="1" applyBorder="1" applyAlignment="1">
      <alignment horizontal="left" vertical="top" wrapText="1"/>
    </xf>
    <xf numFmtId="0" fontId="50" fillId="37" borderId="57" xfId="0" applyFont="1" applyFill="1" applyBorder="1" applyAlignment="1">
      <alignment horizontal="left" vertical="top" wrapText="1"/>
    </xf>
    <xf numFmtId="0" fontId="50" fillId="37" borderId="58" xfId="0" applyFont="1" applyFill="1" applyBorder="1" applyAlignment="1">
      <alignment horizontal="left" vertical="top" wrapText="1"/>
    </xf>
    <xf numFmtId="0" fontId="50" fillId="37" borderId="25" xfId="0" applyFont="1" applyFill="1" applyBorder="1" applyAlignment="1">
      <alignment horizontal="left" vertical="top"/>
    </xf>
    <xf numFmtId="0" fontId="50" fillId="37" borderId="54" xfId="0" applyFont="1" applyFill="1" applyBorder="1" applyAlignment="1">
      <alignment horizontal="left" vertical="top"/>
    </xf>
    <xf numFmtId="0" fontId="50" fillId="37" borderId="68" xfId="0" applyFont="1" applyFill="1" applyBorder="1" applyAlignment="1">
      <alignment horizontal="left" vertical="top"/>
    </xf>
    <xf numFmtId="0" fontId="26" fillId="36" borderId="262" xfId="90" applyFont="1" applyFill="1" applyBorder="1" applyAlignment="1">
      <alignment horizontal="center" vertical="top"/>
    </xf>
    <xf numFmtId="0" fontId="26" fillId="36" borderId="263" xfId="90" applyFont="1" applyFill="1" applyBorder="1" applyAlignment="1">
      <alignment horizontal="center" vertical="top"/>
    </xf>
    <xf numFmtId="0" fontId="26" fillId="36" borderId="59" xfId="90" applyFont="1" applyFill="1" applyBorder="1" applyAlignment="1">
      <alignment horizontal="center" vertical="top"/>
    </xf>
    <xf numFmtId="4" fontId="29" fillId="36" borderId="190" xfId="90" applyNumberFormat="1" applyFont="1" applyFill="1" applyBorder="1" applyAlignment="1">
      <alignment horizontal="center" vertical="center"/>
    </xf>
    <xf numFmtId="4" fontId="29" fillId="36" borderId="191" xfId="90" applyNumberFormat="1" applyFont="1" applyFill="1" applyBorder="1" applyAlignment="1">
      <alignment horizontal="center" vertical="center"/>
    </xf>
    <xf numFmtId="4" fontId="29" fillId="36" borderId="192" xfId="90" applyNumberFormat="1" applyFont="1" applyFill="1" applyBorder="1" applyAlignment="1">
      <alignment horizontal="center" vertical="center"/>
    </xf>
    <xf numFmtId="4" fontId="29" fillId="36" borderId="190" xfId="90" applyNumberFormat="1" applyFont="1" applyFill="1" applyBorder="1" applyAlignment="1">
      <alignment horizontal="left" vertical="center"/>
    </xf>
    <xf numFmtId="4" fontId="29" fillId="36" borderId="192" xfId="90" applyNumberFormat="1" applyFont="1" applyFill="1" applyBorder="1" applyAlignment="1">
      <alignment horizontal="left" vertical="center"/>
    </xf>
    <xf numFmtId="4" fontId="29" fillId="36" borderId="191" xfId="90" applyNumberFormat="1" applyFont="1" applyFill="1" applyBorder="1" applyAlignment="1">
      <alignment horizontal="left" vertical="center"/>
    </xf>
    <xf numFmtId="0" fontId="18" fillId="31" borderId="25" xfId="0" applyFont="1" applyFill="1" applyBorder="1" applyAlignment="1">
      <alignment horizontal="left" vertical="top"/>
    </xf>
    <xf numFmtId="0" fontId="18" fillId="31" borderId="54" xfId="0" applyFont="1" applyFill="1" applyBorder="1" applyAlignment="1">
      <alignment horizontal="left" vertical="top"/>
    </xf>
    <xf numFmtId="0" fontId="18" fillId="31" borderId="28" xfId="0" applyFont="1" applyFill="1" applyBorder="1" applyAlignment="1">
      <alignment horizontal="left" vertical="top" wrapText="1"/>
    </xf>
    <xf numFmtId="0" fontId="18" fillId="31" borderId="40" xfId="0" applyFont="1" applyFill="1" applyBorder="1" applyAlignment="1">
      <alignment horizontal="left" vertical="top" wrapText="1"/>
    </xf>
    <xf numFmtId="0" fontId="18" fillId="31" borderId="30" xfId="0" applyFont="1" applyFill="1" applyBorder="1" applyAlignment="1">
      <alignment horizontal="left" vertical="top" wrapText="1"/>
    </xf>
    <xf numFmtId="0" fontId="26" fillId="36" borderId="262" xfId="90" applyFont="1" applyFill="1" applyBorder="1" applyAlignment="1">
      <alignment horizontal="left" vertical="top"/>
    </xf>
    <xf numFmtId="0" fontId="26" fillId="36" borderId="263" xfId="90" applyFont="1" applyFill="1" applyBorder="1" applyAlignment="1">
      <alignment horizontal="left" vertical="top"/>
    </xf>
    <xf numFmtId="0" fontId="26" fillId="36" borderId="59" xfId="90" applyFont="1" applyFill="1" applyBorder="1" applyAlignment="1">
      <alignment horizontal="left" vertical="top"/>
    </xf>
    <xf numFmtId="0" fontId="33" fillId="27" borderId="0" xfId="0" applyFont="1" applyFill="1" applyAlignment="1">
      <alignment horizontal="center" vertical="center"/>
    </xf>
    <xf numFmtId="0" fontId="1" fillId="28" borderId="0" xfId="0" applyFont="1" applyFill="1" applyAlignment="1">
      <alignment vertical="top"/>
    </xf>
    <xf numFmtId="0" fontId="32" fillId="27" borderId="69" xfId="0" applyFont="1" applyFill="1" applyBorder="1" applyAlignment="1">
      <alignment vertical="center"/>
    </xf>
    <xf numFmtId="0" fontId="35" fillId="27" borderId="0" xfId="0" applyFont="1" applyFill="1" applyAlignment="1">
      <alignment horizontal="center"/>
    </xf>
    <xf numFmtId="0" fontId="31" fillId="0" borderId="0" xfId="0" applyFont="1" applyAlignment="1">
      <alignment horizontal="left" vertical="center"/>
    </xf>
    <xf numFmtId="0" fontId="36" fillId="27" borderId="0" xfId="0" applyFont="1" applyFill="1" applyAlignment="1">
      <alignment horizontal="left" vertical="center" wrapText="1"/>
    </xf>
    <xf numFmtId="0" fontId="1" fillId="28" borderId="0" xfId="82" applyFill="1" applyAlignment="1">
      <alignment vertical="top"/>
    </xf>
    <xf numFmtId="0" fontId="33" fillId="27" borderId="0" xfId="82" applyFont="1" applyFill="1" applyAlignment="1">
      <alignment horizontal="center" vertical="center"/>
    </xf>
    <xf numFmtId="0" fontId="35" fillId="27" borderId="0" xfId="82" applyFont="1" applyFill="1" applyAlignment="1">
      <alignment horizontal="center"/>
    </xf>
    <xf numFmtId="0" fontId="31" fillId="0" borderId="0" xfId="82" applyFont="1" applyAlignment="1">
      <alignment horizontal="left" vertical="center"/>
    </xf>
    <xf numFmtId="0" fontId="36" fillId="27" borderId="0" xfId="82" applyFont="1" applyFill="1" applyAlignment="1">
      <alignment horizontal="left" vertical="center" wrapText="1"/>
    </xf>
    <xf numFmtId="0" fontId="32" fillId="27" borderId="69" xfId="82" applyFont="1" applyFill="1" applyBorder="1" applyAlignment="1">
      <alignment vertical="center"/>
    </xf>
    <xf numFmtId="0" fontId="56" fillId="0" borderId="92" xfId="85" applyFont="1" applyBorder="1" applyAlignment="1">
      <alignment horizontal="left" vertical="top" wrapText="1"/>
    </xf>
    <xf numFmtId="0" fontId="56" fillId="0" borderId="93" xfId="85" applyFont="1" applyBorder="1" applyAlignment="1">
      <alignment horizontal="left" vertical="top" wrapText="1"/>
    </xf>
    <xf numFmtId="0" fontId="33" fillId="27" borderId="141" xfId="0" applyFont="1" applyFill="1" applyBorder="1" applyAlignment="1">
      <alignment horizontal="center" vertical="center"/>
    </xf>
    <xf numFmtId="0" fontId="65" fillId="27" borderId="0" xfId="0" applyFont="1" applyFill="1" applyAlignment="1">
      <alignment horizontal="center" vertical="center"/>
    </xf>
    <xf numFmtId="0" fontId="52" fillId="30" borderId="92" xfId="85" applyFont="1" applyFill="1" applyBorder="1" applyAlignment="1">
      <alignment horizontal="center" vertical="top" wrapText="1"/>
    </xf>
    <xf numFmtId="0" fontId="52" fillId="30" borderId="93" xfId="85" applyFont="1" applyFill="1" applyBorder="1" applyAlignment="1">
      <alignment horizontal="center" vertical="top" wrapText="1"/>
    </xf>
    <xf numFmtId="0" fontId="56" fillId="0" borderId="142" xfId="85" applyFont="1" applyBorder="1" applyAlignment="1">
      <alignment horizontal="left" vertical="top" wrapText="1"/>
    </xf>
    <xf numFmtId="0" fontId="56" fillId="0" borderId="143" xfId="85" applyFont="1" applyBorder="1" applyAlignment="1">
      <alignment horizontal="left" vertical="top" wrapText="1"/>
    </xf>
    <xf numFmtId="0" fontId="56" fillId="0" borderId="144" xfId="85" applyFont="1" applyBorder="1" applyAlignment="1">
      <alignment horizontal="left" vertical="top" wrapText="1"/>
    </xf>
    <xf numFmtId="0" fontId="56" fillId="0" borderId="145" xfId="85" applyFont="1" applyBorder="1" applyAlignment="1">
      <alignment horizontal="left" vertical="top" wrapText="1"/>
    </xf>
    <xf numFmtId="0" fontId="52" fillId="30" borderId="146" xfId="85" applyFont="1" applyFill="1" applyBorder="1" applyAlignment="1">
      <alignment horizontal="center" vertical="top" wrapText="1"/>
    </xf>
    <xf numFmtId="0" fontId="52" fillId="30" borderId="147" xfId="85" applyFont="1" applyFill="1" applyBorder="1" applyAlignment="1">
      <alignment horizontal="center" vertical="top" wrapText="1"/>
    </xf>
    <xf numFmtId="0" fontId="56" fillId="0" borderId="80" xfId="85" applyFont="1" applyBorder="1" applyAlignment="1">
      <alignment horizontal="left" vertical="top" wrapText="1"/>
    </xf>
    <xf numFmtId="0" fontId="56" fillId="0" borderId="81" xfId="85" applyFont="1" applyBorder="1" applyAlignment="1">
      <alignment horizontal="left" vertical="top" wrapText="1"/>
    </xf>
    <xf numFmtId="0" fontId="52" fillId="30" borderId="80" xfId="85" applyFont="1" applyFill="1" applyBorder="1" applyAlignment="1">
      <alignment horizontal="center" vertical="top" wrapText="1"/>
    </xf>
    <xf numFmtId="0" fontId="52" fillId="30" borderId="148" xfId="85" applyFont="1" applyFill="1" applyBorder="1" applyAlignment="1">
      <alignment horizontal="center" vertical="top" wrapText="1"/>
    </xf>
    <xf numFmtId="0" fontId="52" fillId="30" borderId="81" xfId="85" applyFont="1" applyFill="1" applyBorder="1" applyAlignment="1">
      <alignment horizontal="center" vertical="top" wrapText="1"/>
    </xf>
    <xf numFmtId="0" fontId="1" fillId="0" borderId="83" xfId="85" applyFont="1" applyBorder="1" applyAlignment="1">
      <alignment horizontal="left" vertical="top" wrapText="1"/>
    </xf>
    <xf numFmtId="0" fontId="1" fillId="0" borderId="149" xfId="85" applyFont="1" applyBorder="1" applyAlignment="1">
      <alignment horizontal="left" vertical="top" wrapText="1"/>
    </xf>
    <xf numFmtId="0" fontId="1" fillId="0" borderId="150" xfId="85" applyFont="1" applyBorder="1" applyAlignment="1">
      <alignment horizontal="left" vertical="top" wrapText="1"/>
    </xf>
    <xf numFmtId="0" fontId="56" fillId="0" borderId="83" xfId="85" applyFont="1" applyBorder="1" applyAlignment="1">
      <alignment horizontal="left" vertical="top" wrapText="1"/>
    </xf>
    <xf numFmtId="0" fontId="56" fillId="0" borderId="150" xfId="85" applyFont="1" applyBorder="1" applyAlignment="1">
      <alignment horizontal="left" vertical="top" wrapText="1"/>
    </xf>
    <xf numFmtId="0" fontId="1" fillId="0" borderId="80" xfId="85" applyFont="1" applyBorder="1" applyAlignment="1">
      <alignment horizontal="left" vertical="top" wrapText="1"/>
    </xf>
    <xf numFmtId="0" fontId="1" fillId="0" borderId="148" xfId="85" applyFont="1" applyBorder="1" applyAlignment="1">
      <alignment horizontal="left" vertical="top" wrapText="1"/>
    </xf>
    <xf numFmtId="0" fontId="1" fillId="0" borderId="81" xfId="85" applyFont="1" applyBorder="1" applyAlignment="1">
      <alignment horizontal="left" vertical="top" wrapText="1"/>
    </xf>
    <xf numFmtId="0" fontId="1" fillId="0" borderId="148" xfId="85" applyFont="1" applyBorder="1" applyAlignment="1">
      <alignment horizontal="left" vertical="top" wrapText="1" indent="1"/>
    </xf>
    <xf numFmtId="0" fontId="1" fillId="0" borderId="81" xfId="85" applyFont="1" applyBorder="1" applyAlignment="1">
      <alignment horizontal="left" vertical="top" wrapText="1" indent="1"/>
    </xf>
    <xf numFmtId="0" fontId="52" fillId="30" borderId="156" xfId="85" applyFont="1" applyFill="1" applyBorder="1" applyAlignment="1">
      <alignment horizontal="center" vertical="top" wrapText="1"/>
    </xf>
    <xf numFmtId="0" fontId="52" fillId="30" borderId="157" xfId="85" applyFont="1" applyFill="1" applyBorder="1" applyAlignment="1">
      <alignment horizontal="center" vertical="top" wrapText="1"/>
    </xf>
    <xf numFmtId="0" fontId="56" fillId="0" borderId="151" xfId="85" applyFont="1" applyBorder="1" applyAlignment="1">
      <alignment horizontal="left" vertical="top" wrapText="1"/>
    </xf>
    <xf numFmtId="0" fontId="56" fillId="0" borderId="152" xfId="85" applyFont="1" applyBorder="1" applyAlignment="1">
      <alignment horizontal="left" vertical="top" wrapText="1"/>
    </xf>
    <xf numFmtId="0" fontId="56" fillId="0" borderId="153" xfId="85" applyFont="1" applyBorder="1" applyAlignment="1">
      <alignment horizontal="left" vertical="top" wrapText="1"/>
    </xf>
    <xf numFmtId="0" fontId="56" fillId="0" borderId="154" xfId="85" applyFont="1" applyBorder="1" applyAlignment="1">
      <alignment horizontal="left" vertical="top" wrapText="1"/>
    </xf>
    <xf numFmtId="0" fontId="56" fillId="0" borderId="155" xfId="85" applyFont="1" applyBorder="1" applyAlignment="1">
      <alignment horizontal="left" vertical="top" wrapText="1"/>
    </xf>
    <xf numFmtId="0" fontId="33" fillId="27" borderId="37" xfId="82" applyFont="1" applyFill="1" applyBorder="1" applyAlignment="1">
      <alignment horizontal="center" vertical="center"/>
    </xf>
  </cellXfs>
  <cellStyles count="104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20% - Akzent1" xfId="7"/>
    <cellStyle name="20% - Akzent1 2" xfId="8"/>
    <cellStyle name="20% - Akzent2" xfId="9"/>
    <cellStyle name="20% - Akzent2 2" xfId="10"/>
    <cellStyle name="20% - Akzent3" xfId="11"/>
    <cellStyle name="20% - Akzent3 2" xfId="12"/>
    <cellStyle name="20% - Akzent4" xfId="13"/>
    <cellStyle name="20% - Akzent4 2" xfId="14"/>
    <cellStyle name="20% - Akzent5" xfId="15"/>
    <cellStyle name="20% - Akzent5 2" xfId="16"/>
    <cellStyle name="20% - Akzent6" xfId="17"/>
    <cellStyle name="20% - Akzent6 2" xfId="18"/>
    <cellStyle name="40 % - Akzent1" xfId="19"/>
    <cellStyle name="40 % - Akzent2" xfId="20"/>
    <cellStyle name="40 % - Akzent3" xfId="21"/>
    <cellStyle name="40 % - Akzent4" xfId="22"/>
    <cellStyle name="40 % - Akzent5" xfId="23"/>
    <cellStyle name="40 % - Akzent6" xfId="24"/>
    <cellStyle name="40% - Akzent1" xfId="25"/>
    <cellStyle name="40% - Akzent1 2" xfId="26"/>
    <cellStyle name="40% - Akzent2" xfId="27"/>
    <cellStyle name="40% - Akzent2 2" xfId="28"/>
    <cellStyle name="40% - Akzent3" xfId="29"/>
    <cellStyle name="40% - Akzent3 2" xfId="30"/>
    <cellStyle name="40% - Akzent4" xfId="31"/>
    <cellStyle name="40% - Akzent4 2" xfId="32"/>
    <cellStyle name="40% - Akzent5" xfId="33"/>
    <cellStyle name="40% - Akzent5 2" xfId="34"/>
    <cellStyle name="40% - Akzent6" xfId="35"/>
    <cellStyle name="40% - Akzent6 2" xfId="36"/>
    <cellStyle name="60 % - Akzent1" xfId="37"/>
    <cellStyle name="60 % - Akzent2" xfId="38"/>
    <cellStyle name="60 % - Akzent3" xfId="39"/>
    <cellStyle name="60 % - Akzent4" xfId="40"/>
    <cellStyle name="60 % - Akzent5" xfId="41"/>
    <cellStyle name="60 % - Akzent6" xfId="42"/>
    <cellStyle name="60% - Akzent1" xfId="43"/>
    <cellStyle name="60% - Akzent1 2" xfId="44"/>
    <cellStyle name="60% - Akzent2" xfId="45"/>
    <cellStyle name="60% - Akzent2 2" xfId="46"/>
    <cellStyle name="60% - Akzent3" xfId="47"/>
    <cellStyle name="60% - Akzent3 2" xfId="48"/>
    <cellStyle name="60% - Akzent4" xfId="49"/>
    <cellStyle name="60% - Akzent4 2" xfId="50"/>
    <cellStyle name="60% - Akzent5" xfId="51"/>
    <cellStyle name="60% - Akzent5 2" xfId="52"/>
    <cellStyle name="60% - Akzent6" xfId="53"/>
    <cellStyle name="60% - Akzent6 2" xfId="54"/>
    <cellStyle name="Akzent1" xfId="55" builtinId="29" customBuiltin="1"/>
    <cellStyle name="Akzent2" xfId="56" builtinId="33" customBuiltin="1"/>
    <cellStyle name="Akzent3" xfId="57" builtinId="37" customBuiltin="1"/>
    <cellStyle name="Akzent4" xfId="58" builtinId="41" customBuiltin="1"/>
    <cellStyle name="Akzent5" xfId="59" builtinId="45" customBuiltin="1"/>
    <cellStyle name="Akzent6" xfId="60" builtinId="49" customBuiltin="1"/>
    <cellStyle name="Ausgabe" xfId="61" builtinId="21" customBuiltin="1"/>
    <cellStyle name="Berechnung" xfId="62" builtinId="22" customBuiltin="1"/>
    <cellStyle name="Dezimal 2" xfId="63"/>
    <cellStyle name="Dezimal 2 2" xfId="64"/>
    <cellStyle name="Eingabe" xfId="65" builtinId="20" customBuiltin="1"/>
    <cellStyle name="Ergebnis" xfId="66" builtinId="25" customBuiltin="1"/>
    <cellStyle name="Erklärender Text" xfId="67" builtinId="53" customBuiltin="1"/>
    <cellStyle name="Euro" xfId="68"/>
    <cellStyle name="Euro 2" xfId="69"/>
    <cellStyle name="Euro 2 2" xfId="70"/>
    <cellStyle name="Euro 3" xfId="71"/>
    <cellStyle name="Gut" xfId="72" builtinId="26" customBuiltin="1"/>
    <cellStyle name="Hyperlink 2" xfId="73"/>
    <cellStyle name="Neutral" xfId="74" builtinId="28" customBuiltin="1"/>
    <cellStyle name="Notiz" xfId="75" builtinId="10" customBuiltin="1"/>
    <cellStyle name="Notiz 2" xfId="76"/>
    <cellStyle name="Prozent" xfId="77" builtinId="5"/>
    <cellStyle name="Prozent 2" xfId="78"/>
    <cellStyle name="Prozent 2 2" xfId="79"/>
    <cellStyle name="Schlecht" xfId="80" builtinId="27" customBuiltin="1"/>
    <cellStyle name="Standard" xfId="0" builtinId="0"/>
    <cellStyle name="Standard 2" xfId="81"/>
    <cellStyle name="Standard 2 2" xfId="82"/>
    <cellStyle name="Standard 3" xfId="83"/>
    <cellStyle name="Standard 4" xfId="84"/>
    <cellStyle name="Standard 5" xfId="85"/>
    <cellStyle name="Standard 6" xfId="86"/>
    <cellStyle name="Standard 6 2" xfId="87"/>
    <cellStyle name="Standard 6 2 2" xfId="88"/>
    <cellStyle name="Standard 6 3" xfId="89"/>
    <cellStyle name="Standard 7" xfId="90"/>
    <cellStyle name="Überschrift" xfId="91" builtinId="15" customBuiltin="1"/>
    <cellStyle name="Überschrift 1" xfId="92" builtinId="16" customBuiltin="1"/>
    <cellStyle name="Überschrift 2" xfId="93" builtinId="17" customBuiltin="1"/>
    <cellStyle name="Überschrift 3" xfId="94" builtinId="18" customBuiltin="1"/>
    <cellStyle name="Überschrift 4" xfId="95" builtinId="19" customBuiltin="1"/>
    <cellStyle name="Verknüpfte Zelle" xfId="96" builtinId="24" customBuiltin="1"/>
    <cellStyle name="Währung" xfId="97" builtinId="4"/>
    <cellStyle name="Währung 2" xfId="98"/>
    <cellStyle name="Währung 2 2" xfId="99"/>
    <cellStyle name="Währung 3" xfId="100"/>
    <cellStyle name="Währung 3 2" xfId="101"/>
    <cellStyle name="Warnender Text" xfId="102" builtinId="11" customBuiltin="1"/>
    <cellStyle name="Zelle überprüfen" xfId="103" builtinId="23" customBuiltin="1"/>
  </cellStyles>
  <dxfs count="10"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C5356"/>
      <rgbColor rgb="00A8ADB3"/>
      <rgbColor rgb="00FFFFFF"/>
      <rgbColor rgb="0080B0C8"/>
      <rgbColor rgb="00FAF2DE"/>
      <rgbColor rgb="00F6E5BC"/>
      <rgbColor rgb="00C6DFE7"/>
      <rgbColor rgb="00006384"/>
      <rgbColor rgb="00A8ADB3"/>
      <rgbColor rgb="0080B0C8"/>
      <rgbColor rgb="005F1939"/>
      <rgbColor rgb="00E7F3F3"/>
      <rgbColor rgb="00FFFFFF"/>
      <rgbColor rgb="00C2CCA6"/>
      <rgbColor rgb="00004666"/>
      <rgbColor rgb="00000000"/>
      <rgbColor rgb="00A8ADB3"/>
      <rgbColor rgb="00006384"/>
      <rgbColor rgb="005F1939"/>
      <rgbColor rgb="0080B0C8"/>
      <rgbColor rgb="004C5356"/>
      <rgbColor rgb="00D8AA00"/>
      <rgbColor rgb="0095A844"/>
      <rgbColor rgb="00A21E4D"/>
      <rgbColor rgb="00003366"/>
      <rgbColor rgb="00F6E5BC"/>
      <rgbColor rgb="00C6DFE7"/>
      <rgbColor rgb="00C2CCA6"/>
      <rgbColor rgb="00000000"/>
      <rgbColor rgb="00D4D6D9"/>
      <rgbColor rgb="008F5E74"/>
      <rgbColor rgb="00DAA5B8"/>
      <rgbColor rgb="00003366"/>
      <rgbColor rgb="00969696"/>
      <rgbColor rgb="00C0C0C0"/>
      <rgbColor rgb="00008000"/>
      <rgbColor rgb="00FFFFFF"/>
      <rgbColor rgb="00FF0000"/>
      <rgbColor rgb="00D4D6D9"/>
      <rgbColor rgb="00FFCC00"/>
      <rgbColor rgb="00EBCED7"/>
      <rgbColor rgb="00FFFFFF"/>
      <rgbColor rgb="00FFFFFF"/>
      <rgbColor rgb="00D8AA00"/>
      <rgbColor rgb="00FFFFFF"/>
      <rgbColor rgb="0067879D"/>
      <rgbColor rgb="00F6E5BC"/>
      <rgbColor rgb="00FFFFFF"/>
      <rgbColor rgb="0095A844"/>
      <rgbColor rgb="00FFFFFF"/>
      <rgbColor rgb="00006384"/>
      <rgbColor rgb="00C6DFE7"/>
      <rgbColor rgb="00004666"/>
      <rgbColor rgb="004C5356"/>
      <rgbColor rgb="00D8AA00"/>
      <rgbColor rgb="00FFFFFF"/>
    </indexedColors>
    <mruColors>
      <color rgb="FF006384"/>
      <color rgb="FFC6DFE7"/>
      <color rgb="FF67879D"/>
      <color rgb="FF67D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173183</xdr:colOff>
      <xdr:row>1</xdr:row>
      <xdr:rowOff>1</xdr:rowOff>
    </xdr:from>
    <xdr:to>
      <xdr:col>7</xdr:col>
      <xdr:colOff>1450849</xdr:colOff>
      <xdr:row>4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ADFC47-2ADE-44DB-80D3-8642FEF8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0147" y="159328"/>
          <a:ext cx="1277666" cy="6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1170709</xdr:colOff>
      <xdr:row>0</xdr:row>
      <xdr:rowOff>0</xdr:rowOff>
    </xdr:from>
    <xdr:to>
      <xdr:col>4</xdr:col>
      <xdr:colOff>595745</xdr:colOff>
      <xdr:row>5</xdr:row>
      <xdr:rowOff>139050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47DA034-F315-46A5-B766-0B23B752A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382" y="0"/>
          <a:ext cx="2341418" cy="935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270510</xdr:colOff>
      <xdr:row>0</xdr:row>
      <xdr:rowOff>0</xdr:rowOff>
    </xdr:from>
    <xdr:to>
      <xdr:col>7</xdr:col>
      <xdr:colOff>2066123</xdr:colOff>
      <xdr:row>5</xdr:row>
      <xdr:rowOff>88267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5142817-189C-4A18-B803-7AF70A32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1630" y="0"/>
          <a:ext cx="1795613" cy="88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1059180</xdr:colOff>
      <xdr:row>0</xdr:row>
      <xdr:rowOff>0</xdr:rowOff>
    </xdr:from>
    <xdr:to>
      <xdr:col>4</xdr:col>
      <xdr:colOff>482138</xdr:colOff>
      <xdr:row>5</xdr:row>
      <xdr:rowOff>135586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FFA29D8-BAAD-45C1-898C-AB4866DB8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" y="0"/>
          <a:ext cx="2341418" cy="935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13</xdr:row>
      <xdr:rowOff>7620</xdr:rowOff>
    </xdr:from>
    <xdr:to>
      <xdr:col>3</xdr:col>
      <xdr:colOff>2423160</xdr:colOff>
      <xdr:row>13</xdr:row>
      <xdr:rowOff>7620</xdr:rowOff>
    </xdr:to>
    <xdr:sp macro="" textlink="">
      <xdr:nvSpPr>
        <xdr:cNvPr id="1025" name="Shape 20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SpPr>
          <a:spLocks/>
        </xdr:cNvSpPr>
      </xdr:nvSpPr>
      <xdr:spPr bwMode="auto">
        <a:xfrm>
          <a:off x="7620" y="14798040"/>
          <a:ext cx="12275820" cy="0"/>
        </a:xfrm>
        <a:custGeom>
          <a:avLst/>
          <a:gdLst>
            <a:gd name="T0" fmla="*/ 0 w 12272645"/>
            <a:gd name="T1" fmla="*/ 12272356 w 12272645"/>
            <a:gd name="T2" fmla="*/ 0 w 12272645"/>
            <a:gd name="T3" fmla="*/ 12272645 w 12272645"/>
          </a:gdLst>
          <a:ahLst/>
          <a:cxnLst>
            <a:cxn ang="0">
              <a:pos x="T0" y="0"/>
            </a:cxn>
            <a:cxn ang="0">
              <a:pos x="T1" y="0"/>
            </a:cxn>
          </a:cxnLst>
          <a:rect l="T2" t="0" r="T3" b="0"/>
          <a:pathLst>
            <a:path w="12272645">
              <a:moveTo>
                <a:pt x="0" y="0"/>
              </a:moveTo>
              <a:lnTo>
                <a:pt x="12272356" y="0"/>
              </a:lnTo>
            </a:path>
          </a:pathLst>
        </a:custGeom>
        <a:noFill/>
        <a:ln w="12154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0"/>
  <sheetViews>
    <sheetView tabSelected="1" zoomScale="80" zoomScaleNormal="80" workbookViewId="0">
      <selection activeCell="H45" sqref="H45"/>
    </sheetView>
  </sheetViews>
  <sheetFormatPr baseColWidth="10" defaultColWidth="11.453125" defaultRowHeight="12.5" x14ac:dyDescent="0.25"/>
  <cols>
    <col min="1" max="1" width="1.26953125" customWidth="1"/>
    <col min="2" max="2" width="0.81640625" customWidth="1"/>
    <col min="3" max="3" width="1" customWidth="1"/>
    <col min="4" max="4" width="42.54296875" customWidth="1"/>
    <col min="5" max="5" width="24.54296875" customWidth="1"/>
    <col min="6" max="6" width="2.26953125" customWidth="1"/>
    <col min="7" max="7" width="2.453125" customWidth="1"/>
    <col min="8" max="8" width="47" customWidth="1"/>
    <col min="9" max="9" width="24.54296875" customWidth="1"/>
    <col min="10" max="10" width="19.26953125" customWidth="1"/>
  </cols>
  <sheetData>
    <row r="1" spans="1:14" ht="12.75" customHeight="1" x14ac:dyDescent="0.25">
      <c r="D1" s="1148"/>
      <c r="E1" s="1150"/>
      <c r="F1" s="117"/>
      <c r="G1" s="117"/>
      <c r="H1" s="1157" t="s">
        <v>1482</v>
      </c>
      <c r="I1" s="1158"/>
    </row>
    <row r="2" spans="1:14" ht="12.75" customHeight="1" x14ac:dyDescent="0.25">
      <c r="D2" s="1151"/>
      <c r="E2" s="1154"/>
      <c r="F2" s="117"/>
      <c r="G2" s="117"/>
      <c r="H2" s="1159"/>
      <c r="I2" s="1160"/>
    </row>
    <row r="3" spans="1:14" ht="12.75" customHeight="1" x14ac:dyDescent="0.25">
      <c r="D3" s="1151"/>
      <c r="E3" s="1154"/>
      <c r="F3" s="117"/>
      <c r="G3" s="117"/>
      <c r="H3" s="1159"/>
      <c r="I3" s="1160"/>
    </row>
    <row r="4" spans="1:14" ht="12.75" customHeight="1" x14ac:dyDescent="0.25">
      <c r="D4" s="1151"/>
      <c r="E4" s="1154"/>
      <c r="F4" s="117"/>
      <c r="G4" s="117"/>
      <c r="H4" s="1159"/>
      <c r="I4" s="1160"/>
    </row>
    <row r="5" spans="1:14" ht="12.75" customHeight="1" x14ac:dyDescent="0.25">
      <c r="D5" s="1151"/>
      <c r="E5" s="1154"/>
      <c r="F5" s="117"/>
      <c r="G5" s="117"/>
      <c r="H5" s="1159"/>
      <c r="I5" s="1160"/>
    </row>
    <row r="6" spans="1:14" ht="12.75" customHeight="1" thickBot="1" x14ac:dyDescent="0.3">
      <c r="D6" s="1155"/>
      <c r="E6" s="1156"/>
      <c r="F6" s="117"/>
      <c r="G6" s="117"/>
      <c r="H6" s="1161"/>
      <c r="I6" s="1162"/>
    </row>
    <row r="7" spans="1:14" ht="12.75" customHeight="1" x14ac:dyDescent="0.25">
      <c r="D7" s="1148" t="s">
        <v>0</v>
      </c>
      <c r="E7" s="1149"/>
      <c r="F7" s="1149"/>
      <c r="G7" s="1149"/>
      <c r="H7" s="1149"/>
      <c r="I7" s="1150"/>
    </row>
    <row r="8" spans="1:14" ht="12.75" customHeight="1" thickBot="1" x14ac:dyDescent="0.3">
      <c r="D8" s="1151"/>
      <c r="E8" s="1152"/>
      <c r="F8" s="1153"/>
      <c r="G8" s="1153"/>
      <c r="H8" s="1152"/>
      <c r="I8" s="1154"/>
    </row>
    <row r="9" spans="1:14" s="16" customFormat="1" ht="16" customHeight="1" x14ac:dyDescent="0.25">
      <c r="A9"/>
      <c r="B9"/>
      <c r="C9"/>
      <c r="D9" s="247" t="s">
        <v>1</v>
      </c>
      <c r="E9" s="250"/>
      <c r="F9" s="72"/>
      <c r="G9" s="117"/>
      <c r="H9" s="254" t="s">
        <v>2</v>
      </c>
      <c r="I9" s="1032"/>
      <c r="J9" s="1034" t="s">
        <v>3</v>
      </c>
      <c r="K9"/>
      <c r="L9"/>
      <c r="M9"/>
      <c r="N9"/>
    </row>
    <row r="10" spans="1:14" s="16" customFormat="1" ht="16" customHeight="1" x14ac:dyDescent="0.25">
      <c r="A10"/>
      <c r="B10"/>
      <c r="C10"/>
      <c r="D10" s="248" t="s">
        <v>4</v>
      </c>
      <c r="E10" s="253"/>
      <c r="F10" s="72"/>
      <c r="G10" s="117"/>
      <c r="H10" s="255" t="s">
        <v>5</v>
      </c>
      <c r="I10" s="1032"/>
      <c r="J10" s="1035" t="s">
        <v>6</v>
      </c>
      <c r="K10"/>
      <c r="L10"/>
      <c r="M10"/>
      <c r="N10"/>
    </row>
    <row r="11" spans="1:14" s="16" customFormat="1" ht="16" customHeight="1" x14ac:dyDescent="0.25">
      <c r="A11"/>
      <c r="B11"/>
      <c r="C11"/>
      <c r="D11" s="248" t="s">
        <v>7</v>
      </c>
      <c r="E11" s="253"/>
      <c r="F11" s="72"/>
      <c r="G11" s="117"/>
      <c r="H11" s="255" t="s">
        <v>8</v>
      </c>
      <c r="I11" s="1033"/>
      <c r="J11" s="1036" t="s">
        <v>9</v>
      </c>
      <c r="K11"/>
      <c r="L11"/>
      <c r="M11"/>
      <c r="N11"/>
    </row>
    <row r="12" spans="1:14" s="16" customFormat="1" ht="16" customHeight="1" thickBot="1" x14ac:dyDescent="0.3">
      <c r="A12"/>
      <c r="B12"/>
      <c r="C12"/>
      <c r="D12" s="248" t="s">
        <v>10</v>
      </c>
      <c r="E12" s="259"/>
      <c r="F12" s="72"/>
      <c r="G12" s="117"/>
      <c r="H12" s="255" t="s">
        <v>11</v>
      </c>
      <c r="I12" s="1033"/>
      <c r="J12" s="1037" t="s">
        <v>12</v>
      </c>
      <c r="K12"/>
      <c r="L12"/>
      <c r="M12"/>
      <c r="N12"/>
    </row>
    <row r="13" spans="1:14" s="16" customFormat="1" ht="16" customHeight="1" x14ac:dyDescent="0.25">
      <c r="A13"/>
      <c r="B13"/>
      <c r="C13"/>
      <c r="D13" s="248"/>
      <c r="E13" s="1059"/>
      <c r="F13" s="72"/>
      <c r="G13" s="117"/>
      <c r="H13" s="255" t="s">
        <v>13</v>
      </c>
      <c r="I13" s="257"/>
      <c r="J13"/>
      <c r="K13"/>
      <c r="L13"/>
      <c r="M13"/>
      <c r="N13"/>
    </row>
    <row r="14" spans="1:14" s="16" customFormat="1" ht="16" customHeight="1" x14ac:dyDescent="0.25">
      <c r="A14"/>
      <c r="B14"/>
      <c r="C14"/>
      <c r="D14" s="248" t="s">
        <v>14</v>
      </c>
      <c r="E14" s="251"/>
      <c r="F14" s="72"/>
      <c r="G14" s="117"/>
      <c r="H14" s="255" t="s">
        <v>15</v>
      </c>
      <c r="I14" s="258" t="s">
        <v>16</v>
      </c>
      <c r="J14"/>
      <c r="K14"/>
      <c r="L14"/>
      <c r="M14"/>
      <c r="N14"/>
    </row>
    <row r="15" spans="1:14" s="16" customFormat="1" ht="16" customHeight="1" thickBot="1" x14ac:dyDescent="0.3">
      <c r="A15"/>
      <c r="B15"/>
      <c r="C15"/>
      <c r="D15" s="249" t="s">
        <v>17</v>
      </c>
      <c r="E15" s="252"/>
      <c r="F15" s="72"/>
      <c r="G15" s="117"/>
      <c r="H15" s="256" t="s">
        <v>18</v>
      </c>
      <c r="I15" s="260"/>
      <c r="J15"/>
      <c r="K15"/>
      <c r="L15"/>
      <c r="M15"/>
      <c r="N15"/>
    </row>
    <row r="16" spans="1:14" ht="12.75" customHeight="1" x14ac:dyDescent="0.25">
      <c r="D16" s="116"/>
      <c r="E16" s="117"/>
      <c r="F16" s="117"/>
      <c r="G16" s="117"/>
      <c r="H16" s="117"/>
      <c r="I16" s="117"/>
    </row>
    <row r="17" spans="4:9" ht="12.75" customHeight="1" thickBot="1" x14ac:dyDescent="0.3">
      <c r="D17" s="116"/>
      <c r="E17" s="117"/>
      <c r="F17" s="117"/>
      <c r="G17" s="117"/>
      <c r="H17" s="117"/>
      <c r="I17" s="117"/>
    </row>
    <row r="18" spans="4:9" ht="15.5" x14ac:dyDescent="0.25">
      <c r="D18" s="261" t="str">
        <f xml:space="preserve"> "Summe Gesamt [" &amp; $I$14 &amp; "]"</f>
        <v>Summe Gesamt [EUR]</v>
      </c>
      <c r="E18" s="262">
        <f>SUM(E19:E20)</f>
        <v>0</v>
      </c>
      <c r="F18" s="235"/>
      <c r="G18" s="235"/>
      <c r="H18" s="113"/>
      <c r="I18" s="238"/>
    </row>
    <row r="19" spans="4:9" ht="15.5" x14ac:dyDescent="0.25">
      <c r="D19" s="263" t="str">
        <f xml:space="preserve"> "Summe Entwicklungskosten [" &amp; $I$14 &amp; "]"</f>
        <v>Summe Entwicklungskosten [EUR]</v>
      </c>
      <c r="E19" s="264">
        <f>SUM(E24:E33)</f>
        <v>0</v>
      </c>
      <c r="F19" s="117"/>
      <c r="G19" s="117"/>
      <c r="H19" s="114"/>
      <c r="I19" s="239"/>
    </row>
    <row r="20" spans="4:9" ht="15.5" x14ac:dyDescent="0.25">
      <c r="D20" s="263" t="str">
        <f xml:space="preserve"> "Summe Serienbetreuungskosten [" &amp; $I$14 &amp; "]"</f>
        <v>Summe Serienbetreuungskosten [EUR]</v>
      </c>
      <c r="E20" s="264">
        <f>SUM(I24:I39)</f>
        <v>0</v>
      </c>
      <c r="F20" s="117"/>
      <c r="G20" s="117"/>
      <c r="H20" s="114"/>
      <c r="I20" s="239"/>
    </row>
    <row r="21" spans="4:9" ht="16" thickBot="1" x14ac:dyDescent="0.3">
      <c r="D21" s="265"/>
      <c r="E21" s="266"/>
      <c r="F21" s="117"/>
      <c r="G21" s="117"/>
      <c r="I21" s="115"/>
    </row>
    <row r="22" spans="4:9" ht="12.75" customHeight="1" thickBot="1" x14ac:dyDescent="0.35">
      <c r="D22" s="274" t="s">
        <v>19</v>
      </c>
      <c r="E22" s="275"/>
      <c r="F22" s="1166" t="s">
        <v>20</v>
      </c>
      <c r="G22" s="1167"/>
      <c r="H22" s="276" t="s">
        <v>21</v>
      </c>
      <c r="I22" s="277"/>
    </row>
    <row r="23" spans="4:9" ht="13" x14ac:dyDescent="0.3">
      <c r="D23" s="449"/>
      <c r="E23" s="267" t="str">
        <f xml:space="preserve"> "Gesamt bis SOP [" &amp; $I$14 &amp; "]"</f>
        <v>Gesamt bis SOP [EUR]</v>
      </c>
      <c r="F23" s="1165" t="s">
        <v>22</v>
      </c>
      <c r="G23" s="1164"/>
      <c r="H23" s="267"/>
      <c r="I23" s="267" t="str">
        <f xml:space="preserve"> "Gesamt ab SOP [" &amp; $I$14 &amp; "]"</f>
        <v>Gesamt ab SOP [EUR]</v>
      </c>
    </row>
    <row r="24" spans="4:9" ht="13" x14ac:dyDescent="0.3">
      <c r="D24" s="270" t="s">
        <v>23</v>
      </c>
      <c r="E24" s="268">
        <f>'Entwicklungskosten (DE)'!AO29</f>
        <v>0</v>
      </c>
      <c r="F24" s="1165"/>
      <c r="G24" s="1164"/>
      <c r="H24" s="270" t="s">
        <v>23</v>
      </c>
      <c r="I24" s="268">
        <f>'Serienbetreuung (DE)'!EB34</f>
        <v>0</v>
      </c>
    </row>
    <row r="25" spans="4:9" ht="13" x14ac:dyDescent="0.3">
      <c r="D25" s="270" t="s">
        <v>24</v>
      </c>
      <c r="E25" s="268">
        <f>'Entwicklungskosten (DE)'!AO39</f>
        <v>0</v>
      </c>
      <c r="F25" s="1165"/>
      <c r="G25" s="1164"/>
      <c r="H25" s="270" t="s">
        <v>24</v>
      </c>
      <c r="I25" s="268">
        <f>'Serienbetreuung (DE)'!EB44</f>
        <v>0</v>
      </c>
    </row>
    <row r="26" spans="4:9" ht="13" x14ac:dyDescent="0.3">
      <c r="D26" s="270"/>
      <c r="E26" s="268">
        <f>'Entwicklungskosten (DE)'!AO40</f>
        <v>0</v>
      </c>
      <c r="F26" s="1165"/>
      <c r="G26" s="1164"/>
      <c r="H26" s="270" t="s">
        <v>25</v>
      </c>
      <c r="I26" s="268">
        <f>'Serienbetreuung (DE)'!EB84+'Serienbetreuung (DE)'!EB93</f>
        <v>0</v>
      </c>
    </row>
    <row r="27" spans="4:9" ht="5.25" customHeight="1" x14ac:dyDescent="0.3">
      <c r="D27" s="270"/>
      <c r="E27" s="269"/>
      <c r="F27" s="1165"/>
      <c r="G27" s="1164"/>
      <c r="H27" s="269"/>
      <c r="I27" s="269"/>
    </row>
    <row r="28" spans="4:9" ht="13" x14ac:dyDescent="0.3">
      <c r="D28" s="270" t="str">
        <f>'Entwicklungskosten (DE)'!D44</f>
        <v>Arbeitskosten Projektmanagement</v>
      </c>
      <c r="E28" s="268">
        <f>'Entwicklungskosten (DE)'!AO48</f>
        <v>0</v>
      </c>
      <c r="F28" s="1165"/>
      <c r="G28" s="1164"/>
      <c r="H28" s="271" t="str">
        <f>'Serienbetreuung (DE)'!D102</f>
        <v>AP 1.1: Seriensupport/-betreuung Bestandsprojekt</v>
      </c>
      <c r="I28" s="268">
        <f>'Serienbetreuung (DE)'!EB102</f>
        <v>0</v>
      </c>
    </row>
    <row r="29" spans="4:9" ht="13" x14ac:dyDescent="0.3">
      <c r="D29" s="270" t="str">
        <f>'Entwicklungskosten (DE)'!D51</f>
        <v>Arbeitskosten Anforderungsmanagement</v>
      </c>
      <c r="E29" s="268">
        <f>'Entwicklungskosten (DE)'!AO57</f>
        <v>0</v>
      </c>
      <c r="F29" s="1165"/>
      <c r="G29" s="1164"/>
      <c r="H29" s="271" t="str">
        <f>'Serienbetreuung (DE)'!D107</f>
        <v>AP 1.2: Projektmanagemant und Qualitätssicherung</v>
      </c>
      <c r="I29" s="268">
        <f>'Serienbetreuung (DE)'!EB107</f>
        <v>0</v>
      </c>
    </row>
    <row r="30" spans="4:9" ht="13" x14ac:dyDescent="0.3">
      <c r="D30" s="270" t="str">
        <f>'Entwicklungskosten (DE)'!D60</f>
        <v>Arbeitskosten Architektur und Design</v>
      </c>
      <c r="E30" s="268">
        <f>'Entwicklungskosten (DE)'!AO66</f>
        <v>0</v>
      </c>
      <c r="F30" s="1165"/>
      <c r="G30" s="1164"/>
      <c r="H30" s="271" t="str">
        <f>'Serienbetreuung (DE)'!D115</f>
        <v>AP 2.1: Umsetzung Change Request klein</v>
      </c>
      <c r="I30" s="268">
        <f>'Serienbetreuung (DE)'!EB115</f>
        <v>0</v>
      </c>
    </row>
    <row r="31" spans="4:9" ht="13" x14ac:dyDescent="0.3">
      <c r="D31" s="270" t="str">
        <f>'Entwicklungskosten (DE)'!D69</f>
        <v>Arbeitskosten Funktionsentwicklung</v>
      </c>
      <c r="E31" s="268">
        <f>'Entwicklungskosten (DE)'!AO79</f>
        <v>0</v>
      </c>
      <c r="F31" s="1165"/>
      <c r="G31" s="1164"/>
      <c r="H31" s="271" t="str">
        <f>'Serienbetreuung (DE)'!D122</f>
        <v>AP 2.2: Umsetzung Change Request mittel</v>
      </c>
      <c r="I31" s="268">
        <f>'Serienbetreuung (DE)'!EB122</f>
        <v>0</v>
      </c>
    </row>
    <row r="32" spans="4:9" ht="13" x14ac:dyDescent="0.3">
      <c r="D32" s="270" t="str">
        <f>'Entwicklungskosten (DE)'!D82</f>
        <v>Arbeitskosten Integration und Test</v>
      </c>
      <c r="E32" s="268">
        <f>'Entwicklungskosten (DE)'!AO90</f>
        <v>0</v>
      </c>
      <c r="F32" s="1165"/>
      <c r="G32" s="1164"/>
      <c r="H32" s="271" t="str">
        <f>'Serienbetreuung (DE)'!D129</f>
        <v>AP 2.3: Umsetzung Change Request groß</v>
      </c>
      <c r="I32" s="268">
        <f>'Serienbetreuung (DE)'!EB129</f>
        <v>0</v>
      </c>
    </row>
    <row r="33" spans="4:9" ht="13" x14ac:dyDescent="0.3">
      <c r="D33" s="270" t="str">
        <f>'Entwicklungskosten (DE)'!D93</f>
        <v>Arbeitskosten Unterstützung</v>
      </c>
      <c r="E33" s="268">
        <f>'Entwicklungskosten (DE)'!AO101</f>
        <v>0</v>
      </c>
      <c r="F33" s="1165"/>
      <c r="G33" s="1164"/>
      <c r="H33" s="271" t="str">
        <f>'Serienbetreuung (DE)'!D140</f>
        <v>AP 3.1: Bereitstellung L2 DevDrop-Release</v>
      </c>
      <c r="I33" s="268">
        <f>'Serienbetreuung (DE)'!EB140</f>
        <v>0</v>
      </c>
    </row>
    <row r="34" spans="4:9" ht="12.75" customHeight="1" thickBot="1" x14ac:dyDescent="0.35">
      <c r="D34" s="450"/>
      <c r="E34" s="273"/>
      <c r="F34" s="1165"/>
      <c r="G34" s="1164"/>
      <c r="H34" s="271" t="str">
        <f>'Serienbetreuung (DE)'!D148</f>
        <v>AP 3.2: Bereitstellung L3 Entwicklungsrelease</v>
      </c>
      <c r="I34" s="268">
        <f>'Serienbetreuung (DE)'!EB148</f>
        <v>0</v>
      </c>
    </row>
    <row r="35" spans="4:9" ht="12.75" customHeight="1" x14ac:dyDescent="0.3">
      <c r="D35" s="1168" t="s">
        <v>26</v>
      </c>
      <c r="E35" s="1169"/>
      <c r="F35" s="1163"/>
      <c r="G35" s="1164"/>
      <c r="H35" s="271" t="str">
        <f>'Serienbetreuung (DE)'!D156</f>
        <v>AP 3.3: Bereitstellung L4 Serienrelease</v>
      </c>
      <c r="I35" s="268">
        <f>'Serienbetreuung (DE)'!EB156</f>
        <v>0</v>
      </c>
    </row>
    <row r="36" spans="4:9" ht="13" x14ac:dyDescent="0.3">
      <c r="D36" s="1170"/>
      <c r="E36" s="1171"/>
      <c r="F36" s="1163"/>
      <c r="G36" s="1164"/>
      <c r="H36" s="271" t="str">
        <f>'Serienbetreuung (DE)'!D164</f>
        <v>AP 4: Plattform Integration</v>
      </c>
      <c r="I36" s="268">
        <f>'Serienbetreuung (DE)'!EB164</f>
        <v>0</v>
      </c>
    </row>
    <row r="37" spans="4:9" ht="13" x14ac:dyDescent="0.3">
      <c r="D37" s="1170"/>
      <c r="E37" s="1171"/>
      <c r="F37" s="1163"/>
      <c r="G37" s="1164"/>
      <c r="H37" s="271" t="str">
        <f>'Serienbetreuung (DE)'!D175</f>
        <v>AP 5.1: Support 1st-Level</v>
      </c>
      <c r="I37" s="268">
        <f>'Serienbetreuung (DE)'!EB175</f>
        <v>0</v>
      </c>
    </row>
    <row r="38" spans="4:9" ht="13" x14ac:dyDescent="0.3">
      <c r="D38" s="1170"/>
      <c r="E38" s="1171"/>
      <c r="F38" s="1163"/>
      <c r="G38" s="1164"/>
      <c r="H38" s="271" t="str">
        <f>'Serienbetreuung (DE)'!D180</f>
        <v>AP 5.2: Support 2nd-Level</v>
      </c>
      <c r="I38" s="268">
        <f>'Serienbetreuung (DE)'!EB180</f>
        <v>0</v>
      </c>
    </row>
    <row r="39" spans="4:9" ht="13.5" thickBot="1" x14ac:dyDescent="0.35">
      <c r="D39" s="1172"/>
      <c r="E39" s="1173"/>
      <c r="F39" s="1174"/>
      <c r="G39" s="1175"/>
      <c r="H39" s="272" t="str">
        <f>'Serienbetreuung (DE)'!D185</f>
        <v>AP 5.3: Support 3rd-Level</v>
      </c>
      <c r="I39" s="278">
        <f>'Serienbetreuung (DE)'!EB185</f>
        <v>0</v>
      </c>
    </row>
    <row r="40" spans="4:9" ht="3.75" customHeight="1" x14ac:dyDescent="0.25"/>
  </sheetData>
  <mergeCells count="22">
    <mergeCell ref="F30:G30"/>
    <mergeCell ref="F31:G31"/>
    <mergeCell ref="F29:G29"/>
    <mergeCell ref="F23:G23"/>
    <mergeCell ref="F24:G24"/>
    <mergeCell ref="F27:G27"/>
    <mergeCell ref="D7:I8"/>
    <mergeCell ref="D1:E6"/>
    <mergeCell ref="H1:I6"/>
    <mergeCell ref="F38:G38"/>
    <mergeCell ref="F37:G37"/>
    <mergeCell ref="F32:G32"/>
    <mergeCell ref="F33:G33"/>
    <mergeCell ref="F22:G22"/>
    <mergeCell ref="F28:G28"/>
    <mergeCell ref="F26:G26"/>
    <mergeCell ref="F25:G25"/>
    <mergeCell ref="D35:E39"/>
    <mergeCell ref="F34:G34"/>
    <mergeCell ref="F35:G35"/>
    <mergeCell ref="F36:G36"/>
    <mergeCell ref="F39:G39"/>
  </mergeCells>
  <dataValidations disablePrompts="1" count="1">
    <dataValidation type="list" allowBlank="1" showInputMessage="1" showErrorMessage="1" sqref="I14">
      <formula1>currencies</formula1>
    </dataValidation>
  </dataValidations>
  <pageMargins left="0.7" right="0.7" top="0.78740157499999996" bottom="0.78740157499999996" header="0.3" footer="0.3"/>
  <pageSetup orientation="portrait" r:id="rId1"/>
  <headerFooter>
    <oddHeader>&amp;L&amp;"Arial"&amp;8&amp;K000000INTERNAL&amp;1#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sqref="A1:D1"/>
    </sheetView>
  </sheetViews>
  <sheetFormatPr baseColWidth="10" defaultColWidth="8" defaultRowHeight="12.5" x14ac:dyDescent="0.25"/>
  <cols>
    <col min="1" max="1" width="33.54296875" style="85" bestFit="1" customWidth="1"/>
    <col min="2" max="2" width="44.26953125" style="85" bestFit="1" customWidth="1"/>
    <col min="3" max="3" width="65.81640625" style="85" bestFit="1" customWidth="1"/>
    <col min="4" max="4" width="64.81640625" style="85" bestFit="1" customWidth="1"/>
    <col min="5" max="16384" width="8" style="85"/>
  </cols>
  <sheetData>
    <row r="1" spans="1:4" ht="23" x14ac:dyDescent="0.25">
      <c r="A1" s="1301" t="s">
        <v>1267</v>
      </c>
      <c r="B1" s="1301"/>
      <c r="C1" s="1301"/>
      <c r="D1" s="1301"/>
    </row>
    <row r="2" spans="1:4" ht="23" x14ac:dyDescent="0.25">
      <c r="A2" s="1300" t="s">
        <v>1268</v>
      </c>
      <c r="B2" s="1300"/>
      <c r="C2" s="1300"/>
      <c r="D2" s="1300"/>
    </row>
    <row r="3" spans="1:4" ht="18" x14ac:dyDescent="0.25">
      <c r="A3" s="107" t="s">
        <v>1269</v>
      </c>
      <c r="B3" s="1302" t="s">
        <v>1270</v>
      </c>
      <c r="C3" s="1303"/>
      <c r="D3" s="107" t="s">
        <v>1271</v>
      </c>
    </row>
    <row r="4" spans="1:4" ht="64" customHeight="1" x14ac:dyDescent="0.25">
      <c r="A4" s="101" t="s">
        <v>1272</v>
      </c>
      <c r="B4" s="1298" t="s">
        <v>1273</v>
      </c>
      <c r="C4" s="1299"/>
      <c r="D4" s="100" t="s">
        <v>1274</v>
      </c>
    </row>
    <row r="5" spans="1:4" ht="104.15" customHeight="1" x14ac:dyDescent="0.25">
      <c r="A5" s="101" t="s">
        <v>1275</v>
      </c>
      <c r="B5" s="1298" t="s">
        <v>1276</v>
      </c>
      <c r="C5" s="1299"/>
      <c r="D5" s="100" t="s">
        <v>1277</v>
      </c>
    </row>
    <row r="6" spans="1:4" ht="92.15" customHeight="1" x14ac:dyDescent="0.25">
      <c r="A6" s="101" t="s">
        <v>1278</v>
      </c>
      <c r="B6" s="1298" t="s">
        <v>1279</v>
      </c>
      <c r="C6" s="1299"/>
      <c r="D6" s="100" t="s">
        <v>1280</v>
      </c>
    </row>
    <row r="7" spans="1:4" ht="104.15" customHeight="1" x14ac:dyDescent="0.25">
      <c r="A7" s="101" t="s">
        <v>1281</v>
      </c>
      <c r="B7" s="108" t="s">
        <v>1282</v>
      </c>
      <c r="C7" s="109" t="s">
        <v>1283</v>
      </c>
      <c r="D7" s="101" t="s">
        <v>1284</v>
      </c>
    </row>
    <row r="8" spans="1:4" ht="116.15" customHeight="1" x14ac:dyDescent="0.25">
      <c r="A8" s="101" t="s">
        <v>1285</v>
      </c>
      <c r="B8" s="1298" t="s">
        <v>1286</v>
      </c>
      <c r="C8" s="1299"/>
      <c r="D8" s="100" t="s">
        <v>1287</v>
      </c>
    </row>
    <row r="9" spans="1:4" ht="204" customHeight="1" x14ac:dyDescent="0.25">
      <c r="A9" s="101" t="s">
        <v>1288</v>
      </c>
      <c r="B9" s="1298" t="s">
        <v>1289</v>
      </c>
      <c r="C9" s="1299"/>
      <c r="D9" s="100" t="s">
        <v>1290</v>
      </c>
    </row>
    <row r="10" spans="1:4" ht="118" customHeight="1" x14ac:dyDescent="0.25">
      <c r="A10" s="101" t="s">
        <v>1291</v>
      </c>
      <c r="B10" s="1298" t="s">
        <v>1292</v>
      </c>
      <c r="C10" s="1299"/>
      <c r="D10" s="100" t="s">
        <v>1293</v>
      </c>
    </row>
    <row r="11" spans="1:4" ht="91" customHeight="1" x14ac:dyDescent="0.25">
      <c r="A11" s="101" t="s">
        <v>1294</v>
      </c>
      <c r="B11" s="1298" t="s">
        <v>1295</v>
      </c>
      <c r="C11" s="1299"/>
      <c r="D11" s="101" t="s">
        <v>1296</v>
      </c>
    </row>
    <row r="12" spans="1:4" ht="148" customHeight="1" x14ac:dyDescent="0.25">
      <c r="A12" s="101" t="s">
        <v>1297</v>
      </c>
      <c r="B12" s="1298" t="s">
        <v>1298</v>
      </c>
      <c r="C12" s="1299"/>
      <c r="D12" s="110" t="s">
        <v>1299</v>
      </c>
    </row>
    <row r="13" spans="1:4" ht="63" customHeight="1" x14ac:dyDescent="0.25">
      <c r="A13" s="101" t="s">
        <v>1300</v>
      </c>
      <c r="B13" s="1298" t="s">
        <v>1301</v>
      </c>
      <c r="C13" s="1299"/>
      <c r="D13" s="110" t="s">
        <v>1299</v>
      </c>
    </row>
    <row r="14" spans="1:4" ht="1" customHeight="1" x14ac:dyDescent="0.25"/>
    <row r="15" spans="1:4" ht="28" customHeight="1" x14ac:dyDescent="0.25">
      <c r="A15" s="1300" t="s">
        <v>1302</v>
      </c>
      <c r="B15" s="1300"/>
      <c r="C15" s="1300"/>
      <c r="D15" s="1300"/>
    </row>
    <row r="16" spans="1:4" ht="18" x14ac:dyDescent="0.25">
      <c r="A16" s="107" t="s">
        <v>1269</v>
      </c>
      <c r="B16" s="1302" t="s">
        <v>1270</v>
      </c>
      <c r="C16" s="1303"/>
      <c r="D16" s="107" t="s">
        <v>1271</v>
      </c>
    </row>
    <row r="17" spans="1:4" ht="59.15" customHeight="1" x14ac:dyDescent="0.25">
      <c r="A17" s="101" t="s">
        <v>1303</v>
      </c>
      <c r="B17" s="1298" t="s">
        <v>1304</v>
      </c>
      <c r="C17" s="1299"/>
      <c r="D17" s="101" t="s">
        <v>1305</v>
      </c>
    </row>
    <row r="18" spans="1:4" ht="46" customHeight="1" x14ac:dyDescent="0.25">
      <c r="A18" s="101" t="s">
        <v>1306</v>
      </c>
      <c r="B18" s="1298" t="s">
        <v>1307</v>
      </c>
      <c r="C18" s="1299"/>
      <c r="D18" s="101" t="s">
        <v>1305</v>
      </c>
    </row>
    <row r="19" spans="1:4" ht="104.15" customHeight="1" x14ac:dyDescent="0.25">
      <c r="A19" s="101" t="s">
        <v>1308</v>
      </c>
      <c r="B19" s="1298" t="s">
        <v>1309</v>
      </c>
      <c r="C19" s="1299"/>
      <c r="D19" s="101" t="s">
        <v>1310</v>
      </c>
    </row>
    <row r="20" spans="1:4" ht="75" customHeight="1" x14ac:dyDescent="0.25">
      <c r="A20" s="101" t="s">
        <v>1311</v>
      </c>
      <c r="B20" s="1298" t="s">
        <v>1312</v>
      </c>
      <c r="C20" s="1299"/>
      <c r="D20" s="101" t="s">
        <v>1310</v>
      </c>
    </row>
    <row r="21" spans="1:4" ht="105" customHeight="1" x14ac:dyDescent="0.25">
      <c r="A21" s="101" t="s">
        <v>1313</v>
      </c>
      <c r="B21" s="1298" t="s">
        <v>1314</v>
      </c>
      <c r="C21" s="1299"/>
      <c r="D21" s="101" t="s">
        <v>1299</v>
      </c>
    </row>
    <row r="22" spans="1:4" ht="28" customHeight="1" x14ac:dyDescent="0.25">
      <c r="A22" s="1300" t="s">
        <v>1315</v>
      </c>
      <c r="B22" s="1300"/>
      <c r="C22" s="1300"/>
      <c r="D22" s="1300"/>
    </row>
    <row r="23" spans="1:4" ht="18" x14ac:dyDescent="0.25">
      <c r="A23" s="107" t="s">
        <v>1269</v>
      </c>
      <c r="B23" s="1302" t="s">
        <v>1270</v>
      </c>
      <c r="C23" s="1303"/>
      <c r="D23" s="107" t="s">
        <v>1271</v>
      </c>
    </row>
    <row r="24" spans="1:4" ht="108" customHeight="1" x14ac:dyDescent="0.25">
      <c r="A24" s="101" t="s">
        <v>1316</v>
      </c>
      <c r="B24" s="1298" t="s">
        <v>1317</v>
      </c>
      <c r="C24" s="1299"/>
      <c r="D24" s="100" t="s">
        <v>1318</v>
      </c>
    </row>
    <row r="25" spans="1:4" ht="79" customHeight="1" x14ac:dyDescent="0.25">
      <c r="A25" s="101" t="s">
        <v>1319</v>
      </c>
      <c r="B25" s="1298" t="s">
        <v>1320</v>
      </c>
      <c r="C25" s="1299"/>
      <c r="D25" s="101" t="s">
        <v>1310</v>
      </c>
    </row>
    <row r="26" spans="1:4" ht="101.15" customHeight="1" x14ac:dyDescent="0.25">
      <c r="A26" s="101" t="s">
        <v>1321</v>
      </c>
      <c r="B26" s="1298" t="s">
        <v>1322</v>
      </c>
      <c r="C26" s="1299"/>
      <c r="D26" s="101" t="s">
        <v>1310</v>
      </c>
    </row>
    <row r="27" spans="1:4" ht="77.150000000000006" customHeight="1" x14ac:dyDescent="0.25">
      <c r="A27" s="101" t="s">
        <v>1323</v>
      </c>
      <c r="B27" s="1298" t="s">
        <v>1324</v>
      </c>
      <c r="C27" s="1299"/>
      <c r="D27" s="101" t="s">
        <v>1299</v>
      </c>
    </row>
    <row r="28" spans="1:4" ht="47.15" customHeight="1" x14ac:dyDescent="0.25">
      <c r="A28" s="101" t="s">
        <v>1325</v>
      </c>
      <c r="B28" s="1298" t="s">
        <v>1326</v>
      </c>
      <c r="C28" s="1299"/>
      <c r="D28" s="101" t="s">
        <v>1299</v>
      </c>
    </row>
    <row r="29" spans="1:4" ht="28" customHeight="1" x14ac:dyDescent="0.25">
      <c r="A29" s="1300" t="s">
        <v>1327</v>
      </c>
      <c r="B29" s="1300"/>
      <c r="C29" s="1300"/>
      <c r="D29" s="1300"/>
    </row>
    <row r="30" spans="1:4" ht="18" x14ac:dyDescent="0.25">
      <c r="A30" s="105" t="s">
        <v>1269</v>
      </c>
      <c r="B30" s="1308" t="s">
        <v>1270</v>
      </c>
      <c r="C30" s="1309"/>
      <c r="D30" s="106" t="s">
        <v>1271</v>
      </c>
    </row>
    <row r="31" spans="1:4" ht="78" customHeight="1" x14ac:dyDescent="0.25">
      <c r="A31" s="101" t="s">
        <v>1328</v>
      </c>
      <c r="B31" s="1304" t="s">
        <v>1329</v>
      </c>
      <c r="C31" s="1305"/>
      <c r="D31" s="102" t="s">
        <v>1330</v>
      </c>
    </row>
    <row r="32" spans="1:4" ht="74.150000000000006" customHeight="1" x14ac:dyDescent="0.25">
      <c r="A32" s="101" t="s">
        <v>1331</v>
      </c>
      <c r="B32" s="1304" t="s">
        <v>1332</v>
      </c>
      <c r="C32" s="1305"/>
      <c r="D32" s="103" t="s">
        <v>1310</v>
      </c>
    </row>
    <row r="33" spans="1:4" ht="75" customHeight="1" x14ac:dyDescent="0.25">
      <c r="A33" s="101" t="s">
        <v>1333</v>
      </c>
      <c r="B33" s="1304" t="s">
        <v>1334</v>
      </c>
      <c r="C33" s="1305"/>
      <c r="D33" s="104" t="s">
        <v>1310</v>
      </c>
    </row>
    <row r="34" spans="1:4" ht="186" customHeight="1" x14ac:dyDescent="0.25">
      <c r="A34" s="101" t="s">
        <v>1335</v>
      </c>
      <c r="B34" s="1304" t="s">
        <v>1336</v>
      </c>
      <c r="C34" s="1305"/>
      <c r="D34" s="104" t="s">
        <v>1310</v>
      </c>
    </row>
    <row r="35" spans="1:4" ht="94" customHeight="1" x14ac:dyDescent="0.25">
      <c r="A35" s="101" t="s">
        <v>1337</v>
      </c>
      <c r="B35" s="1306" t="s">
        <v>1338</v>
      </c>
      <c r="C35" s="1307"/>
      <c r="D35" s="104" t="s">
        <v>1310</v>
      </c>
    </row>
  </sheetData>
  <mergeCells count="33">
    <mergeCell ref="B32:C32"/>
    <mergeCell ref="B33:C33"/>
    <mergeCell ref="B34:C34"/>
    <mergeCell ref="B35:C35"/>
    <mergeCell ref="A2:D2"/>
    <mergeCell ref="B26:C26"/>
    <mergeCell ref="B27:C27"/>
    <mergeCell ref="B28:C28"/>
    <mergeCell ref="A29:D29"/>
    <mergeCell ref="B30:C30"/>
    <mergeCell ref="B8:C8"/>
    <mergeCell ref="B9:C9"/>
    <mergeCell ref="B10:C10"/>
    <mergeCell ref="B31:C31"/>
    <mergeCell ref="A22:D22"/>
    <mergeCell ref="B23:C23"/>
    <mergeCell ref="B24:C24"/>
    <mergeCell ref="B25:C25"/>
    <mergeCell ref="B16:C16"/>
    <mergeCell ref="B17:C17"/>
    <mergeCell ref="B18:C18"/>
    <mergeCell ref="B19:C19"/>
    <mergeCell ref="B20:C20"/>
    <mergeCell ref="A1:D1"/>
    <mergeCell ref="B3:C3"/>
    <mergeCell ref="B4:C4"/>
    <mergeCell ref="B5:C5"/>
    <mergeCell ref="B6:C6"/>
    <mergeCell ref="B11:C11"/>
    <mergeCell ref="B12:C12"/>
    <mergeCell ref="B13:C13"/>
    <mergeCell ref="B21:C21"/>
    <mergeCell ref="A15:D15"/>
  </mergeCells>
  <pageMargins left="0.7" right="0.7" top="0.75" bottom="0.75" header="0.3" footer="0.3"/>
  <pageSetup paperSize="9" orientation="portrait" r:id="rId1"/>
  <headerFooter>
    <oddHeader>&amp;L&amp;"Arial"&amp;8&amp;K000000INTERNAL&amp;1#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F1"/>
    </sheetView>
  </sheetViews>
  <sheetFormatPr baseColWidth="10" defaultColWidth="8" defaultRowHeight="12.5" x14ac:dyDescent="0.25"/>
  <cols>
    <col min="1" max="1" width="3.26953125" style="85" bestFit="1" customWidth="1"/>
    <col min="2" max="2" width="6.81640625" style="85" customWidth="1"/>
    <col min="3" max="3" width="21" style="85" customWidth="1"/>
    <col min="4" max="4" width="33.81640625" style="85" customWidth="1"/>
    <col min="5" max="5" width="66.54296875" style="85" bestFit="1" customWidth="1"/>
    <col min="6" max="6" width="78.54296875" style="85" bestFit="1" customWidth="1"/>
    <col min="7" max="16384" width="8" style="85"/>
  </cols>
  <sheetData>
    <row r="1" spans="1:6" ht="22" customHeight="1" x14ac:dyDescent="0.25">
      <c r="A1" s="1286" t="s">
        <v>1339</v>
      </c>
      <c r="B1" s="1286"/>
      <c r="C1" s="1286"/>
      <c r="D1" s="1286"/>
      <c r="E1" s="1286"/>
      <c r="F1" s="1286"/>
    </row>
    <row r="2" spans="1:6" ht="1" customHeight="1" x14ac:dyDescent="0.25">
      <c r="A2" s="1286"/>
      <c r="B2" s="1286"/>
      <c r="C2" s="1286"/>
      <c r="D2" s="1286"/>
      <c r="E2" s="1286"/>
      <c r="F2" s="1286"/>
    </row>
    <row r="3" spans="1:6" ht="22" customHeight="1" x14ac:dyDescent="0.25">
      <c r="A3" s="1286" t="s">
        <v>1340</v>
      </c>
      <c r="B3" s="1286"/>
      <c r="C3" s="1286"/>
      <c r="D3" s="1286"/>
      <c r="E3" s="1286"/>
      <c r="F3" s="1286"/>
    </row>
    <row r="4" spans="1:6" s="97" customFormat="1" ht="18" customHeight="1" x14ac:dyDescent="0.25">
      <c r="A4" s="1312" t="s">
        <v>1341</v>
      </c>
      <c r="B4" s="1313"/>
      <c r="C4" s="1314"/>
      <c r="D4" s="1312" t="s">
        <v>1342</v>
      </c>
      <c r="E4" s="1314"/>
      <c r="F4" s="98" t="s">
        <v>1343</v>
      </c>
    </row>
    <row r="5" spans="1:6" ht="50.15" customHeight="1" x14ac:dyDescent="0.25">
      <c r="A5" s="1315" t="s">
        <v>1344</v>
      </c>
      <c r="B5" s="1316"/>
      <c r="C5" s="1317"/>
      <c r="D5" s="1318" t="s">
        <v>1345</v>
      </c>
      <c r="E5" s="1319"/>
      <c r="F5" s="86" t="s">
        <v>1346</v>
      </c>
    </row>
    <row r="6" spans="1:6" ht="81" customHeight="1" x14ac:dyDescent="0.25">
      <c r="A6" s="1320" t="s">
        <v>1347</v>
      </c>
      <c r="B6" s="1321"/>
      <c r="C6" s="1322"/>
      <c r="D6" s="1310" t="s">
        <v>1348</v>
      </c>
      <c r="E6" s="1311"/>
      <c r="F6" s="87" t="s">
        <v>1349</v>
      </c>
    </row>
    <row r="7" spans="1:6" ht="72" customHeight="1" x14ac:dyDescent="0.25">
      <c r="A7" s="1320" t="s">
        <v>1350</v>
      </c>
      <c r="B7" s="1321"/>
      <c r="C7" s="1322"/>
      <c r="D7" s="1310" t="s">
        <v>1351</v>
      </c>
      <c r="E7" s="1311"/>
      <c r="F7" s="87" t="s">
        <v>1349</v>
      </c>
    </row>
    <row r="8" spans="1:6" ht="87.5" x14ac:dyDescent="0.25">
      <c r="A8" s="1320" t="s">
        <v>1352</v>
      </c>
      <c r="B8" s="1321"/>
      <c r="C8" s="1322"/>
      <c r="D8" s="88" t="s">
        <v>1353</v>
      </c>
      <c r="E8" s="89" t="s">
        <v>1354</v>
      </c>
      <c r="F8" s="92" t="s">
        <v>1355</v>
      </c>
    </row>
    <row r="9" spans="1:6" ht="91" customHeight="1" x14ac:dyDescent="0.25">
      <c r="A9" s="1320" t="s">
        <v>1356</v>
      </c>
      <c r="B9" s="1321"/>
      <c r="C9" s="1322"/>
      <c r="D9" s="1310" t="s">
        <v>1357</v>
      </c>
      <c r="E9" s="1311"/>
      <c r="F9" s="87" t="s">
        <v>1358</v>
      </c>
    </row>
    <row r="10" spans="1:6" ht="160" customHeight="1" x14ac:dyDescent="0.25">
      <c r="A10" s="1320" t="s">
        <v>1359</v>
      </c>
      <c r="B10" s="1321"/>
      <c r="C10" s="1322"/>
      <c r="D10" s="1310" t="s">
        <v>1360</v>
      </c>
      <c r="E10" s="1311"/>
      <c r="F10" s="87" t="s">
        <v>1361</v>
      </c>
    </row>
    <row r="11" spans="1:6" ht="93" customHeight="1" x14ac:dyDescent="0.25">
      <c r="A11" s="1320" t="s">
        <v>1362</v>
      </c>
      <c r="B11" s="1321"/>
      <c r="C11" s="1322"/>
      <c r="D11" s="1310" t="s">
        <v>1363</v>
      </c>
      <c r="E11" s="1311"/>
      <c r="F11" s="87" t="s">
        <v>1364</v>
      </c>
    </row>
    <row r="12" spans="1:6" ht="71.150000000000006" customHeight="1" x14ac:dyDescent="0.25">
      <c r="A12" s="1320" t="s">
        <v>1294</v>
      </c>
      <c r="B12" s="1321"/>
      <c r="C12" s="1322"/>
      <c r="D12" s="1310" t="s">
        <v>1365</v>
      </c>
      <c r="E12" s="1311"/>
      <c r="F12" s="92" t="s">
        <v>1366</v>
      </c>
    </row>
    <row r="13" spans="1:6" ht="116.15" customHeight="1" x14ac:dyDescent="0.25">
      <c r="A13" s="1320" t="s">
        <v>1367</v>
      </c>
      <c r="B13" s="1321"/>
      <c r="C13" s="1322"/>
      <c r="D13" s="1310" t="s">
        <v>1368</v>
      </c>
      <c r="E13" s="1311"/>
      <c r="F13" s="92" t="s">
        <v>1369</v>
      </c>
    </row>
    <row r="14" spans="1:6" ht="50.15" customHeight="1" x14ac:dyDescent="0.25">
      <c r="A14" s="1320" t="s">
        <v>1370</v>
      </c>
      <c r="B14" s="1321"/>
      <c r="C14" s="1322"/>
      <c r="D14" s="1310" t="s">
        <v>1371</v>
      </c>
      <c r="E14" s="1311"/>
      <c r="F14" s="92" t="s">
        <v>1372</v>
      </c>
    </row>
    <row r="15" spans="1:6" ht="22" customHeight="1" x14ac:dyDescent="0.25">
      <c r="A15" s="1286" t="s">
        <v>1373</v>
      </c>
      <c r="B15" s="1286"/>
      <c r="C15" s="1286"/>
      <c r="D15" s="1286"/>
      <c r="E15" s="1286"/>
      <c r="F15" s="1286"/>
    </row>
    <row r="16" spans="1:6" s="97" customFormat="1" ht="18" customHeight="1" x14ac:dyDescent="0.25">
      <c r="A16" s="1312" t="s">
        <v>1341</v>
      </c>
      <c r="B16" s="1313"/>
      <c r="C16" s="1314"/>
      <c r="D16" s="1312" t="s">
        <v>1342</v>
      </c>
      <c r="E16" s="1314"/>
      <c r="F16" s="98" t="s">
        <v>1343</v>
      </c>
    </row>
    <row r="17" spans="1:6" ht="47.15" customHeight="1" x14ac:dyDescent="0.25">
      <c r="A17" s="93" t="s">
        <v>1374</v>
      </c>
      <c r="B17" s="1316" t="s">
        <v>1375</v>
      </c>
      <c r="C17" s="1317"/>
      <c r="D17" s="1318" t="s">
        <v>1376</v>
      </c>
      <c r="E17" s="1319"/>
      <c r="F17" s="90" t="s">
        <v>1377</v>
      </c>
    </row>
    <row r="18" spans="1:6" ht="36" customHeight="1" x14ac:dyDescent="0.25">
      <c r="A18" s="94" t="s">
        <v>1378</v>
      </c>
      <c r="B18" s="1321" t="s">
        <v>1379</v>
      </c>
      <c r="C18" s="1322"/>
      <c r="D18" s="1310" t="s">
        <v>1380</v>
      </c>
      <c r="E18" s="1311"/>
      <c r="F18" s="92" t="s">
        <v>1381</v>
      </c>
    </row>
    <row r="19" spans="1:6" ht="81" customHeight="1" x14ac:dyDescent="0.25">
      <c r="A19" s="94" t="s">
        <v>1382</v>
      </c>
      <c r="B19" s="1321" t="s">
        <v>1383</v>
      </c>
      <c r="C19" s="1322"/>
      <c r="D19" s="1310" t="s">
        <v>1384</v>
      </c>
      <c r="E19" s="1311"/>
      <c r="F19" s="92" t="s">
        <v>1385</v>
      </c>
    </row>
    <row r="20" spans="1:6" ht="65.150000000000006" customHeight="1" x14ac:dyDescent="0.25">
      <c r="A20" s="94" t="s">
        <v>1386</v>
      </c>
      <c r="B20" s="1323" t="s">
        <v>1387</v>
      </c>
      <c r="C20" s="1324"/>
      <c r="D20" s="1310" t="s">
        <v>1388</v>
      </c>
      <c r="E20" s="1311"/>
      <c r="F20" s="92" t="s">
        <v>1385</v>
      </c>
    </row>
    <row r="21" spans="1:6" ht="83.15" customHeight="1" x14ac:dyDescent="0.25">
      <c r="A21" s="94" t="s">
        <v>1389</v>
      </c>
      <c r="B21" s="1323" t="s">
        <v>1390</v>
      </c>
      <c r="C21" s="1324"/>
      <c r="D21" s="1310" t="s">
        <v>1391</v>
      </c>
      <c r="E21" s="1311"/>
      <c r="F21" s="92" t="s">
        <v>1392</v>
      </c>
    </row>
    <row r="22" spans="1:6" ht="22" customHeight="1" x14ac:dyDescent="0.25">
      <c r="A22" s="1286" t="s">
        <v>1393</v>
      </c>
      <c r="B22" s="1286"/>
      <c r="C22" s="1286"/>
      <c r="D22" s="1286"/>
      <c r="E22" s="1286"/>
      <c r="F22" s="1286"/>
    </row>
    <row r="23" spans="1:6" s="97" customFormat="1" ht="18" customHeight="1" x14ac:dyDescent="0.25">
      <c r="A23" s="1312" t="s">
        <v>1341</v>
      </c>
      <c r="B23" s="1313"/>
      <c r="C23" s="1314"/>
      <c r="D23" s="1312" t="s">
        <v>1342</v>
      </c>
      <c r="E23" s="1314"/>
      <c r="F23" s="98" t="s">
        <v>1343</v>
      </c>
    </row>
    <row r="24" spans="1:6" ht="85" customHeight="1" x14ac:dyDescent="0.25">
      <c r="A24" s="93" t="s">
        <v>1394</v>
      </c>
      <c r="B24" s="1316" t="s">
        <v>1395</v>
      </c>
      <c r="C24" s="1317"/>
      <c r="D24" s="1318" t="s">
        <v>1396</v>
      </c>
      <c r="E24" s="1319"/>
      <c r="F24" s="86" t="s">
        <v>1397</v>
      </c>
    </row>
    <row r="25" spans="1:6" ht="62.15" customHeight="1" x14ac:dyDescent="0.25">
      <c r="A25" s="94" t="s">
        <v>1398</v>
      </c>
      <c r="B25" s="1321" t="s">
        <v>1399</v>
      </c>
      <c r="C25" s="1322"/>
      <c r="D25" s="1310" t="s">
        <v>1400</v>
      </c>
      <c r="E25" s="1311"/>
      <c r="F25" s="92" t="s">
        <v>1385</v>
      </c>
    </row>
    <row r="26" spans="1:6" ht="79" customHeight="1" x14ac:dyDescent="0.25">
      <c r="A26" s="94" t="s">
        <v>1401</v>
      </c>
      <c r="B26" s="1321" t="s">
        <v>1402</v>
      </c>
      <c r="C26" s="1322"/>
      <c r="D26" s="1310" t="s">
        <v>1403</v>
      </c>
      <c r="E26" s="1311"/>
      <c r="F26" s="92" t="s">
        <v>1385</v>
      </c>
    </row>
    <row r="27" spans="1:6" ht="60" customHeight="1" x14ac:dyDescent="0.25">
      <c r="A27" s="94" t="s">
        <v>1404</v>
      </c>
      <c r="B27" s="1321" t="s">
        <v>1405</v>
      </c>
      <c r="C27" s="1322"/>
      <c r="D27" s="1310" t="s">
        <v>1406</v>
      </c>
      <c r="E27" s="1311"/>
      <c r="F27" s="92" t="s">
        <v>1392</v>
      </c>
    </row>
    <row r="28" spans="1:6" ht="38.15" customHeight="1" x14ac:dyDescent="0.25">
      <c r="A28" s="94" t="s">
        <v>1407</v>
      </c>
      <c r="B28" s="1321" t="s">
        <v>1408</v>
      </c>
      <c r="C28" s="1322"/>
      <c r="D28" s="1310" t="s">
        <v>1409</v>
      </c>
      <c r="E28" s="1311"/>
      <c r="F28" s="92" t="s">
        <v>1392</v>
      </c>
    </row>
    <row r="29" spans="1:6" ht="22" customHeight="1" x14ac:dyDescent="0.25">
      <c r="A29" s="1286" t="s">
        <v>1410</v>
      </c>
      <c r="B29" s="1286"/>
      <c r="C29" s="1286"/>
      <c r="D29" s="1286"/>
      <c r="E29" s="1286"/>
      <c r="F29" s="1286"/>
    </row>
    <row r="30" spans="1:6" s="97" customFormat="1" ht="18" customHeight="1" x14ac:dyDescent="0.25">
      <c r="A30" s="1312" t="s">
        <v>1341</v>
      </c>
      <c r="B30" s="1313"/>
      <c r="C30" s="1314"/>
      <c r="D30" s="1325" t="s">
        <v>1342</v>
      </c>
      <c r="E30" s="1326"/>
      <c r="F30" s="99" t="s">
        <v>1343</v>
      </c>
    </row>
    <row r="31" spans="1:6" ht="62.15" customHeight="1" x14ac:dyDescent="0.25">
      <c r="A31" s="93" t="s">
        <v>1411</v>
      </c>
      <c r="B31" s="1316" t="s">
        <v>1412</v>
      </c>
      <c r="C31" s="1317"/>
      <c r="D31" s="1327" t="s">
        <v>1413</v>
      </c>
      <c r="E31" s="1328"/>
      <c r="F31" s="91" t="s">
        <v>1414</v>
      </c>
    </row>
    <row r="32" spans="1:6" ht="58" customHeight="1" x14ac:dyDescent="0.25">
      <c r="A32" s="94" t="s">
        <v>1415</v>
      </c>
      <c r="B32" s="1321" t="s">
        <v>1416</v>
      </c>
      <c r="C32" s="1322"/>
      <c r="D32" s="1331" t="s">
        <v>1417</v>
      </c>
      <c r="E32" s="1305"/>
      <c r="F32" s="95" t="s">
        <v>1385</v>
      </c>
    </row>
    <row r="33" spans="1:6" ht="72" customHeight="1" x14ac:dyDescent="0.25">
      <c r="A33" s="94" t="s">
        <v>1418</v>
      </c>
      <c r="B33" s="1321" t="s">
        <v>1419</v>
      </c>
      <c r="C33" s="1322"/>
      <c r="D33" s="1331" t="s">
        <v>1420</v>
      </c>
      <c r="E33" s="1305"/>
      <c r="F33" s="96" t="s">
        <v>1385</v>
      </c>
    </row>
    <row r="34" spans="1:6" ht="146.15" customHeight="1" x14ac:dyDescent="0.25">
      <c r="A34" s="94" t="s">
        <v>1421</v>
      </c>
      <c r="B34" s="1321" t="s">
        <v>1422</v>
      </c>
      <c r="C34" s="1322"/>
      <c r="D34" s="1331" t="s">
        <v>1423</v>
      </c>
      <c r="E34" s="1305"/>
      <c r="F34" s="96" t="s">
        <v>1385</v>
      </c>
    </row>
    <row r="35" spans="1:6" ht="74.150000000000006" customHeight="1" x14ac:dyDescent="0.25">
      <c r="A35" s="94" t="s">
        <v>1424</v>
      </c>
      <c r="B35" s="1321" t="s">
        <v>1425</v>
      </c>
      <c r="C35" s="1322"/>
      <c r="D35" s="1329" t="s">
        <v>1426</v>
      </c>
      <c r="E35" s="1330"/>
      <c r="F35" s="96" t="s">
        <v>1385</v>
      </c>
    </row>
    <row r="36" spans="1:6" ht="18" customHeight="1" x14ac:dyDescent="0.25"/>
    <row r="37" spans="1:6" ht="17.149999999999999" customHeight="1" x14ac:dyDescent="0.25"/>
    <row r="38" spans="1:6" ht="23.15" customHeight="1" x14ac:dyDescent="0.25"/>
    <row r="39" spans="1:6" ht="18" customHeight="1" x14ac:dyDescent="0.25"/>
    <row r="40" spans="1:6" ht="23.15" customHeight="1" x14ac:dyDescent="0.25"/>
  </sheetData>
  <mergeCells count="63">
    <mergeCell ref="B31:C31"/>
    <mergeCell ref="D31:E31"/>
    <mergeCell ref="B35:C35"/>
    <mergeCell ref="D35:E35"/>
    <mergeCell ref="A1:F1"/>
    <mergeCell ref="A2:F2"/>
    <mergeCell ref="B32:C32"/>
    <mergeCell ref="D32:E32"/>
    <mergeCell ref="B33:C33"/>
    <mergeCell ref="D33:E33"/>
    <mergeCell ref="B34:C34"/>
    <mergeCell ref="D34:E34"/>
    <mergeCell ref="B28:C28"/>
    <mergeCell ref="D28:E28"/>
    <mergeCell ref="A29:F29"/>
    <mergeCell ref="A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B18:C18"/>
    <mergeCell ref="D18:E18"/>
    <mergeCell ref="B19:C19"/>
    <mergeCell ref="D19:E19"/>
    <mergeCell ref="B20:C20"/>
    <mergeCell ref="D20:E20"/>
    <mergeCell ref="B21:C21"/>
    <mergeCell ref="D21:E21"/>
    <mergeCell ref="A15:F15"/>
    <mergeCell ref="A16:C16"/>
    <mergeCell ref="D16:E16"/>
    <mergeCell ref="A22:F22"/>
    <mergeCell ref="A23:C23"/>
    <mergeCell ref="D23:E23"/>
    <mergeCell ref="B17:C17"/>
    <mergeCell ref="D17:E17"/>
    <mergeCell ref="D13:E13"/>
    <mergeCell ref="A14:C14"/>
    <mergeCell ref="D14:E14"/>
    <mergeCell ref="A11:C11"/>
    <mergeCell ref="D11:E11"/>
    <mergeCell ref="A12:C12"/>
    <mergeCell ref="D12:E12"/>
    <mergeCell ref="A13:C13"/>
    <mergeCell ref="D10:E10"/>
    <mergeCell ref="A3:F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A9:C9"/>
    <mergeCell ref="D9:E9"/>
    <mergeCell ref="A10:C10"/>
  </mergeCells>
  <pageMargins left="0.7" right="0.7" top="0.75" bottom="0.75" header="0.3" footer="0.3"/>
  <pageSetup paperSize="9" orientation="portrait" r:id="rId1"/>
  <headerFooter>
    <oddHeader>&amp;L&amp;"Arial"&amp;8&amp;K000000INTERNAL&amp;1#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4"/>
  <sheetViews>
    <sheetView workbookViewId="0">
      <selection sqref="A1:C1"/>
    </sheetView>
  </sheetViews>
  <sheetFormatPr baseColWidth="10" defaultColWidth="11.453125" defaultRowHeight="12.5" x14ac:dyDescent="0.25"/>
  <cols>
    <col min="1" max="1" width="15" style="55" bestFit="1" customWidth="1"/>
    <col min="2" max="2" width="5.1796875" style="55" bestFit="1" customWidth="1"/>
    <col min="3" max="3" width="2" style="55" bestFit="1" customWidth="1"/>
    <col min="4" max="16384" width="11.453125" style="55"/>
  </cols>
  <sheetData>
    <row r="1" spans="1:3" ht="23" x14ac:dyDescent="0.45">
      <c r="A1" s="1293" t="s">
        <v>1427</v>
      </c>
      <c r="B1" s="1293"/>
      <c r="C1" s="1294"/>
    </row>
    <row r="2" spans="1:3" ht="13" x14ac:dyDescent="0.25">
      <c r="A2" s="52" t="s">
        <v>1428</v>
      </c>
      <c r="B2" s="52" t="s">
        <v>16</v>
      </c>
      <c r="C2" s="52" t="s">
        <v>1429</v>
      </c>
    </row>
    <row r="3" spans="1:3" ht="13" x14ac:dyDescent="0.25">
      <c r="A3" s="52" t="s">
        <v>1430</v>
      </c>
      <c r="B3" s="52" t="s">
        <v>262</v>
      </c>
      <c r="C3" s="52" t="s">
        <v>1431</v>
      </c>
    </row>
    <row r="4" spans="1:3" ht="13" x14ac:dyDescent="0.25">
      <c r="A4" s="52" t="s">
        <v>1432</v>
      </c>
      <c r="B4" s="52" t="s">
        <v>1433</v>
      </c>
      <c r="C4" s="52" t="s">
        <v>1434</v>
      </c>
    </row>
  </sheetData>
  <mergeCells count="1">
    <mergeCell ref="A1:C1"/>
  </mergeCells>
  <conditionalFormatting sqref="A2:C4">
    <cfRule type="expression" dxfId="6" priority="1" stopIfTrue="1">
      <formula>ROW()=EVEN(ROW())</formula>
    </cfRule>
  </conditionalFormatting>
  <pageMargins left="0.7" right="0.7" top="0.78740157499999996" bottom="0.78740157499999996" header="0.3" footer="0.3"/>
  <pageSetup paperSize="9" orientation="portrait" r:id="rId1"/>
  <headerFooter>
    <oddHeader>&amp;L&amp;"Arial"&amp;8&amp;K000000INTERNAL&amp;1#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sqref="A1:D1"/>
    </sheetView>
  </sheetViews>
  <sheetFormatPr baseColWidth="10" defaultColWidth="11.453125" defaultRowHeight="12.5" x14ac:dyDescent="0.25"/>
  <cols>
    <col min="1" max="1" width="23.453125" bestFit="1" customWidth="1"/>
    <col min="2" max="3" width="23.453125" customWidth="1"/>
    <col min="4" max="4" width="28.26953125" customWidth="1"/>
  </cols>
  <sheetData>
    <row r="1" spans="1:4" ht="23" x14ac:dyDescent="0.25">
      <c r="A1" s="1293" t="s">
        <v>1435</v>
      </c>
      <c r="B1" s="1293"/>
      <c r="C1" s="1293"/>
      <c r="D1" s="1293"/>
    </row>
    <row r="2" spans="1:4" ht="23" x14ac:dyDescent="0.25">
      <c r="A2" s="1293" t="s">
        <v>1436</v>
      </c>
      <c r="B2" s="1332"/>
      <c r="C2" s="1293" t="s">
        <v>1437</v>
      </c>
      <c r="D2" s="1293"/>
    </row>
    <row r="3" spans="1:4" ht="13" x14ac:dyDescent="0.25">
      <c r="A3" s="52" t="s">
        <v>1438</v>
      </c>
      <c r="B3" s="58"/>
      <c r="C3" s="52" t="s">
        <v>1439</v>
      </c>
      <c r="D3" s="56"/>
    </row>
    <row r="4" spans="1:4" ht="26" x14ac:dyDescent="0.25">
      <c r="A4" s="52" t="s">
        <v>1440</v>
      </c>
      <c r="B4" s="59"/>
      <c r="C4" s="52" t="s">
        <v>1441</v>
      </c>
      <c r="D4" s="52"/>
    </row>
    <row r="5" spans="1:4" ht="13" x14ac:dyDescent="0.25">
      <c r="A5" s="52" t="s">
        <v>1442</v>
      </c>
      <c r="B5" s="59"/>
      <c r="C5" s="52" t="s">
        <v>1443</v>
      </c>
      <c r="D5" s="52"/>
    </row>
    <row r="6" spans="1:4" ht="13" x14ac:dyDescent="0.25">
      <c r="A6" s="52" t="s">
        <v>1444</v>
      </c>
      <c r="B6" s="59"/>
      <c r="C6" s="52" t="s">
        <v>1444</v>
      </c>
      <c r="D6" s="52"/>
    </row>
    <row r="7" spans="1:4" ht="13" x14ac:dyDescent="0.25">
      <c r="A7" s="52" t="s">
        <v>1445</v>
      </c>
      <c r="B7" s="59"/>
      <c r="C7" s="52" t="s">
        <v>1446</v>
      </c>
      <c r="D7" s="52"/>
    </row>
    <row r="8" spans="1:4" ht="13" x14ac:dyDescent="0.25">
      <c r="A8" s="52" t="s">
        <v>1447</v>
      </c>
      <c r="B8" s="59"/>
      <c r="C8" s="52" t="s">
        <v>1448</v>
      </c>
      <c r="D8" s="52"/>
    </row>
    <row r="9" spans="1:4" ht="13" x14ac:dyDescent="0.25">
      <c r="A9" s="52" t="s">
        <v>1449</v>
      </c>
      <c r="B9" s="59"/>
      <c r="C9" s="52" t="s">
        <v>1450</v>
      </c>
      <c r="D9" s="52"/>
    </row>
    <row r="10" spans="1:4" ht="13" x14ac:dyDescent="0.25">
      <c r="A10" s="52" t="s">
        <v>1451</v>
      </c>
      <c r="C10" s="52" t="s">
        <v>1451</v>
      </c>
    </row>
    <row r="11" spans="1:4" ht="13" x14ac:dyDescent="0.25">
      <c r="A11" s="52" t="s">
        <v>1452</v>
      </c>
      <c r="C11" s="52" t="s">
        <v>1453</v>
      </c>
      <c r="D11" s="57"/>
    </row>
    <row r="12" spans="1:4" ht="13" x14ac:dyDescent="0.25">
      <c r="A12" s="52" t="s">
        <v>1454</v>
      </c>
      <c r="C12" s="52" t="s">
        <v>1455</v>
      </c>
    </row>
    <row r="13" spans="1:4" ht="26" x14ac:dyDescent="0.25">
      <c r="A13" s="52" t="s">
        <v>1456</v>
      </c>
      <c r="C13" s="52" t="s">
        <v>1457</v>
      </c>
      <c r="D13" s="57"/>
    </row>
    <row r="14" spans="1:4" ht="26" x14ac:dyDescent="0.25">
      <c r="A14" s="52" t="s">
        <v>1458</v>
      </c>
      <c r="C14" s="52" t="s">
        <v>1459</v>
      </c>
    </row>
    <row r="15" spans="1:4" ht="13" x14ac:dyDescent="0.25">
      <c r="A15" s="52" t="s">
        <v>1460</v>
      </c>
      <c r="C15" s="52" t="s">
        <v>1461</v>
      </c>
      <c r="D15" s="57"/>
    </row>
    <row r="16" spans="1:4" ht="13" x14ac:dyDescent="0.25">
      <c r="A16" s="52" t="s">
        <v>1462</v>
      </c>
      <c r="C16" s="52" t="s">
        <v>1463</v>
      </c>
    </row>
    <row r="17" spans="1:4" ht="13" x14ac:dyDescent="0.25">
      <c r="A17" s="52" t="s">
        <v>1464</v>
      </c>
      <c r="C17" s="52" t="s">
        <v>1465</v>
      </c>
      <c r="D17" s="57"/>
    </row>
    <row r="18" spans="1:4" ht="26" x14ac:dyDescent="0.25">
      <c r="A18" s="52" t="s">
        <v>1466</v>
      </c>
      <c r="C18" s="52" t="s">
        <v>1467</v>
      </c>
    </row>
    <row r="19" spans="1:4" ht="26" x14ac:dyDescent="0.25">
      <c r="A19" s="52" t="s">
        <v>1468</v>
      </c>
      <c r="C19" s="52" t="s">
        <v>1469</v>
      </c>
      <c r="D19" s="57"/>
    </row>
    <row r="20" spans="1:4" ht="26" x14ac:dyDescent="0.25">
      <c r="A20" s="52" t="s">
        <v>1470</v>
      </c>
      <c r="C20" s="52" t="s">
        <v>1471</v>
      </c>
    </row>
    <row r="21" spans="1:4" ht="13" x14ac:dyDescent="0.25">
      <c r="A21" s="52" t="s">
        <v>1472</v>
      </c>
      <c r="C21" s="52" t="s">
        <v>1473</v>
      </c>
      <c r="D21" s="57"/>
    </row>
    <row r="22" spans="1:4" ht="39" x14ac:dyDescent="0.25">
      <c r="A22" s="52" t="s">
        <v>1474</v>
      </c>
      <c r="C22" s="52" t="s">
        <v>1475</v>
      </c>
    </row>
    <row r="23" spans="1:4" ht="26" x14ac:dyDescent="0.25">
      <c r="A23" s="52" t="s">
        <v>1476</v>
      </c>
      <c r="C23" s="52" t="s">
        <v>1476</v>
      </c>
    </row>
    <row r="24" spans="1:4" ht="13" x14ac:dyDescent="0.25">
      <c r="A24" s="52" t="s">
        <v>1477</v>
      </c>
      <c r="C24" s="52" t="s">
        <v>1478</v>
      </c>
    </row>
    <row r="25" spans="1:4" ht="13" x14ac:dyDescent="0.25">
      <c r="A25" s="52" t="s">
        <v>1479</v>
      </c>
      <c r="C25" s="52" t="s">
        <v>1479</v>
      </c>
    </row>
    <row r="26" spans="1:4" ht="13" x14ac:dyDescent="0.25">
      <c r="A26" s="52" t="s">
        <v>1480</v>
      </c>
      <c r="C26" s="52" t="s">
        <v>1480</v>
      </c>
    </row>
    <row r="27" spans="1:4" ht="13" x14ac:dyDescent="0.25">
      <c r="A27" s="52" t="s">
        <v>1481</v>
      </c>
      <c r="C27" s="52" t="s">
        <v>1481</v>
      </c>
    </row>
  </sheetData>
  <mergeCells count="3">
    <mergeCell ref="A1:D1"/>
    <mergeCell ref="A2:B2"/>
    <mergeCell ref="C2:D2"/>
  </mergeCells>
  <conditionalFormatting sqref="A3 D3">
    <cfRule type="expression" dxfId="5" priority="6" stopIfTrue="1">
      <formula>ROW()=EVEN(ROW())</formula>
    </cfRule>
  </conditionalFormatting>
  <conditionalFormatting sqref="D4:D9 A4:A27">
    <cfRule type="expression" dxfId="4" priority="5" stopIfTrue="1">
      <formula>ROW()=EVEN(ROW())</formula>
    </cfRule>
  </conditionalFormatting>
  <conditionalFormatting sqref="B3">
    <cfRule type="expression" dxfId="3" priority="4" stopIfTrue="1">
      <formula>ROW()=EVEN(ROW())</formula>
    </cfRule>
  </conditionalFormatting>
  <conditionalFormatting sqref="B4:B9">
    <cfRule type="expression" dxfId="2" priority="3" stopIfTrue="1">
      <formula>ROW()=EVEN(ROW())</formula>
    </cfRule>
  </conditionalFormatting>
  <conditionalFormatting sqref="C3">
    <cfRule type="expression" dxfId="1" priority="2" stopIfTrue="1">
      <formula>ROW()=EVEN(ROW())</formula>
    </cfRule>
  </conditionalFormatting>
  <conditionalFormatting sqref="C4:C27">
    <cfRule type="expression" dxfId="0" priority="1" stopIfTrue="1">
      <formula>ROW()=EVEN(ROW())</formula>
    </cfRule>
  </conditionalFormatting>
  <pageMargins left="0.7" right="0.7" top="0.78740157499999996" bottom="0.78740157499999996" header="0.3" footer="0.3"/>
  <pageSetup paperSize="9" orientation="portrait" r:id="rId1"/>
  <headerFooter>
    <oddHeader>&amp;L&amp;"Arial"&amp;8&amp;K000000INTERNAL&amp;1#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C00000"/>
    <outlinePr summaryBelow="0" summaryRight="0"/>
    <pageSetUpPr fitToPage="1"/>
  </sheetPr>
  <dimension ref="A1:CL105"/>
  <sheetViews>
    <sheetView zoomScale="80" zoomScaleNormal="80" workbookViewId="0">
      <pane xSplit="12" ySplit="14" topLeftCell="M15" activePane="bottomRight" state="frozen"/>
      <selection pane="topRight" activeCell="M1" sqref="M1"/>
      <selection pane="bottomLeft" activeCell="A17" sqref="A17"/>
      <selection pane="bottomRight" activeCell="E7" sqref="E7"/>
    </sheetView>
  </sheetViews>
  <sheetFormatPr baseColWidth="10" defaultColWidth="11.453125" defaultRowHeight="22.5" customHeight="1" outlineLevelRow="1" outlineLevelCol="1" x14ac:dyDescent="0.25"/>
  <cols>
    <col min="1" max="2" width="0.81640625" customWidth="1"/>
    <col min="3" max="3" width="6.1796875" bestFit="1" customWidth="1"/>
    <col min="4" max="4" width="31.453125" customWidth="1"/>
    <col min="5" max="5" width="16.54296875" customWidth="1"/>
    <col min="6" max="6" width="22.453125" customWidth="1"/>
    <col min="7" max="7" width="6.453125" customWidth="1"/>
    <col min="8" max="8" width="33.1796875" customWidth="1"/>
    <col min="9" max="9" width="47.1796875" customWidth="1"/>
    <col min="10" max="10" width="11.26953125" bestFit="1" customWidth="1"/>
    <col min="11" max="11" width="13.54296875" bestFit="1" customWidth="1"/>
    <col min="12" max="12" width="7" customWidth="1"/>
    <col min="13" max="13" width="2.7265625" customWidth="1"/>
    <col min="14" max="14" width="21.26953125" customWidth="1" outlineLevel="1"/>
    <col min="15" max="15" width="12.26953125" style="2" customWidth="1" outlineLevel="1"/>
    <col min="16" max="16" width="8.26953125" customWidth="1" outlineLevel="1"/>
    <col min="17" max="17" width="18.7265625" customWidth="1" outlineLevel="1"/>
    <col min="18" max="18" width="16.1796875" style="2" customWidth="1" outlineLevel="1"/>
    <col min="19" max="19" width="8.26953125" customWidth="1" outlineLevel="1"/>
    <col min="20" max="20" width="18.7265625" customWidth="1" outlineLevel="1"/>
    <col min="21" max="21" width="10.81640625" style="2" customWidth="1" outlineLevel="1"/>
    <col min="22" max="22" width="8.26953125" customWidth="1" outlineLevel="1"/>
    <col min="23" max="23" width="18.7265625" customWidth="1" outlineLevel="1"/>
    <col min="24" max="24" width="10.81640625" style="2" customWidth="1" outlineLevel="1"/>
    <col min="25" max="25" width="8.26953125" customWidth="1" outlineLevel="1"/>
    <col min="26" max="26" width="2.7265625" customWidth="1"/>
    <col min="27" max="27" width="18.7265625" customWidth="1" outlineLevel="1"/>
    <col min="28" max="28" width="9.1796875" style="2" customWidth="1" outlineLevel="1"/>
    <col min="29" max="29" width="9.453125" customWidth="1" outlineLevel="1"/>
    <col min="30" max="30" width="18.7265625" customWidth="1" outlineLevel="1"/>
    <col min="31" max="31" width="9.1796875" style="2" customWidth="1" outlineLevel="1"/>
    <col min="32" max="32" width="9.453125" customWidth="1" outlineLevel="1"/>
    <col min="33" max="33" width="18.7265625" customWidth="1" outlineLevel="1"/>
    <col min="34" max="34" width="9.1796875" style="2" customWidth="1" outlineLevel="1"/>
    <col min="35" max="35" width="9.453125" customWidth="1" outlineLevel="1"/>
    <col min="36" max="36" width="18.7265625" customWidth="1" outlineLevel="1"/>
    <col min="37" max="37" width="9.1796875" style="2" customWidth="1" outlineLevel="1"/>
    <col min="38" max="38" width="9.453125" customWidth="1" outlineLevel="1"/>
    <col min="39" max="39" width="2.7265625" customWidth="1"/>
    <col min="40" max="40" width="11.1796875" customWidth="1"/>
    <col min="41" max="41" width="23.7265625" customWidth="1"/>
    <col min="42" max="42" width="1.7265625" customWidth="1"/>
    <col min="43" max="43" width="4.7265625" customWidth="1"/>
  </cols>
  <sheetData>
    <row r="1" spans="1:90" s="16" customFormat="1" ht="28" customHeight="1" thickBot="1" x14ac:dyDescent="0.3">
      <c r="A1"/>
      <c r="B1" s="1202" t="str">
        <f>"Kostensplit - Entwicklungskosten Software: "&amp;'Zusammenfassung (DE)'!E9</f>
        <v xml:space="preserve">Kostensplit - Entwicklungskosten Software: </v>
      </c>
      <c r="C1" s="1203"/>
      <c r="D1" s="1203"/>
      <c r="E1" s="1203"/>
      <c r="F1" s="1203"/>
      <c r="G1" s="1203"/>
      <c r="H1" s="1203"/>
      <c r="I1" s="1203"/>
      <c r="J1" s="1203"/>
      <c r="K1" s="1203"/>
      <c r="L1" s="1203"/>
      <c r="M1" s="1203"/>
      <c r="N1" s="1203"/>
      <c r="O1" s="1203"/>
      <c r="P1" s="1203"/>
      <c r="Q1" s="1203"/>
      <c r="R1" s="1203"/>
      <c r="S1" s="1203"/>
      <c r="T1" s="1203"/>
      <c r="U1" s="1203"/>
      <c r="V1" s="1203"/>
      <c r="W1" s="1203"/>
      <c r="X1" s="1203"/>
      <c r="Y1" s="1203"/>
      <c r="Z1" s="1203"/>
      <c r="AA1" s="1203"/>
      <c r="AB1" s="1203"/>
      <c r="AC1" s="1203"/>
      <c r="AD1" s="1203"/>
      <c r="AE1" s="1203"/>
      <c r="AF1" s="1203"/>
      <c r="AG1" s="1203"/>
      <c r="AH1" s="1203"/>
      <c r="AI1" s="1203"/>
      <c r="AJ1" s="1203"/>
      <c r="AK1" s="1203"/>
      <c r="AL1" s="1203"/>
      <c r="AM1" s="1203"/>
      <c r="AN1" s="1203"/>
      <c r="AO1" s="1203"/>
      <c r="AP1" s="1204"/>
      <c r="AQ1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</row>
    <row r="2" spans="1:90" s="16" customFormat="1" ht="15" customHeight="1" outlineLevel="1" x14ac:dyDescent="0.25">
      <c r="A2"/>
      <c r="B2" s="1140"/>
      <c r="C2" s="1141"/>
      <c r="D2" s="1141"/>
      <c r="E2" s="1141"/>
      <c r="F2" s="1141"/>
      <c r="G2" s="1141"/>
      <c r="H2" s="1141"/>
      <c r="I2" s="1141"/>
      <c r="J2" s="1141"/>
      <c r="K2" s="1141"/>
      <c r="L2" s="1141"/>
      <c r="M2" s="1141"/>
      <c r="N2" s="1141"/>
      <c r="O2" s="1142"/>
      <c r="P2" s="1141"/>
      <c r="Q2" s="1141"/>
      <c r="R2" s="1142"/>
      <c r="S2" s="1141"/>
      <c r="T2" s="1141"/>
      <c r="U2" s="1142"/>
      <c r="V2" s="1141"/>
      <c r="W2" s="1141"/>
      <c r="X2" s="1142"/>
      <c r="Y2" s="1141"/>
      <c r="Z2" s="1141"/>
      <c r="AA2" s="1141"/>
      <c r="AB2" s="1142"/>
      <c r="AC2" s="1141"/>
      <c r="AD2" s="1141"/>
      <c r="AE2" s="1142"/>
      <c r="AF2" s="1141"/>
      <c r="AG2" s="1141"/>
      <c r="AH2" s="1142"/>
      <c r="AI2" s="1141"/>
      <c r="AJ2" s="1141"/>
      <c r="AK2" s="1142"/>
      <c r="AL2" s="1141"/>
      <c r="AM2" s="1141"/>
      <c r="AN2" s="1141"/>
      <c r="AO2" s="1141"/>
      <c r="AP2" s="1143"/>
      <c r="AQ2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</row>
    <row r="3" spans="1:90" s="16" customFormat="1" ht="6" customHeight="1" outlineLevel="1" thickBot="1" x14ac:dyDescent="1.8">
      <c r="A3"/>
      <c r="B3" s="11"/>
      <c r="C3" s="279"/>
      <c r="D3" s="279"/>
      <c r="E3"/>
      <c r="F3"/>
      <c r="G3"/>
      <c r="H3"/>
      <c r="I3"/>
      <c r="J3"/>
      <c r="K3"/>
      <c r="L3"/>
      <c r="M3"/>
      <c r="N3"/>
      <c r="O3" s="2"/>
      <c r="P3"/>
      <c r="Q3"/>
      <c r="R3" s="2"/>
      <c r="S3"/>
      <c r="T3"/>
      <c r="U3" s="2"/>
      <c r="V3"/>
      <c r="W3"/>
      <c r="X3" s="2"/>
      <c r="Y3"/>
      <c r="Z3"/>
      <c r="AA3" s="83"/>
      <c r="AB3" s="83"/>
      <c r="AC3" s="83"/>
      <c r="AD3" s="83"/>
      <c r="AE3" s="83"/>
      <c r="AF3" s="83"/>
      <c r="AG3"/>
      <c r="AH3" s="2"/>
      <c r="AI3"/>
      <c r="AJ3"/>
      <c r="AK3" s="2"/>
      <c r="AL3"/>
      <c r="AM3"/>
      <c r="AN3"/>
      <c r="AO3"/>
      <c r="AP3" s="10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 s="57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</row>
    <row r="4" spans="1:90" s="16" customFormat="1" ht="16" customHeight="1" outlineLevel="1" thickTop="1" thickBot="1" x14ac:dyDescent="0.3">
      <c r="A4"/>
      <c r="B4" s="65"/>
      <c r="C4" s="417"/>
      <c r="D4" s="418" t="s">
        <v>27</v>
      </c>
      <c r="E4" s="419" t="s">
        <v>28</v>
      </c>
      <c r="F4" s="69"/>
      <c r="G4" s="245"/>
      <c r="H4" s="418" t="s">
        <v>29</v>
      </c>
      <c r="I4" s="1209"/>
      <c r="J4" s="1209"/>
      <c r="K4" s="1210"/>
      <c r="L4" s="69"/>
      <c r="M4" s="57"/>
      <c r="N4" s="446" t="s">
        <v>3</v>
      </c>
      <c r="O4" s="72"/>
      <c r="P4" s="66"/>
      <c r="Q4" s="69"/>
      <c r="R4" s="77"/>
      <c r="S4" s="69"/>
      <c r="T4" s="69"/>
      <c r="U4" s="77"/>
      <c r="V4" s="57"/>
      <c r="W4" s="57"/>
      <c r="X4" s="1144"/>
      <c r="Y4" s="57"/>
      <c r="Z4" s="57"/>
      <c r="AA4" s="57"/>
      <c r="AB4" s="1144"/>
      <c r="AC4" s="57"/>
      <c r="AD4" s="57"/>
      <c r="AE4" s="1144"/>
      <c r="AF4" s="57"/>
      <c r="AG4" s="57"/>
      <c r="AH4" s="1144"/>
      <c r="AI4" s="57"/>
      <c r="AJ4" s="57"/>
      <c r="AK4" s="70"/>
      <c r="AL4" s="70"/>
      <c r="AM4" s="70"/>
      <c r="AN4" s="70"/>
      <c r="AO4" s="70"/>
      <c r="AP4" s="39"/>
      <c r="AQ4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</row>
    <row r="5" spans="1:90" s="16" customFormat="1" ht="16" customHeight="1" outlineLevel="1" thickTop="1" thickBot="1" x14ac:dyDescent="0.3">
      <c r="A5"/>
      <c r="B5" s="65"/>
      <c r="C5" s="420"/>
      <c r="D5" s="281" t="s">
        <v>30</v>
      </c>
      <c r="E5" s="421" t="s">
        <v>28</v>
      </c>
      <c r="F5" s="67"/>
      <c r="G5" s="425"/>
      <c r="H5" s="282" t="s">
        <v>31</v>
      </c>
      <c r="I5" s="1211"/>
      <c r="J5" s="1211"/>
      <c r="K5" s="1212"/>
      <c r="L5" s="69"/>
      <c r="M5" s="57"/>
      <c r="N5" s="447" t="s">
        <v>6</v>
      </c>
      <c r="O5" s="72"/>
      <c r="P5" s="66"/>
      <c r="Q5" s="69"/>
      <c r="R5" s="77"/>
      <c r="S5" s="69"/>
      <c r="T5" s="69"/>
      <c r="U5" s="77"/>
      <c r="V5" s="57"/>
      <c r="W5" s="57"/>
      <c r="X5" s="1144"/>
      <c r="Y5" s="57"/>
      <c r="Z5" s="57"/>
      <c r="AA5" s="57"/>
      <c r="AB5" s="1144"/>
      <c r="AC5" s="57"/>
      <c r="AD5" s="57"/>
      <c r="AE5" s="1144"/>
      <c r="AF5" s="57"/>
      <c r="AG5" s="57"/>
      <c r="AH5" s="1144"/>
      <c r="AI5" s="57"/>
      <c r="AJ5" s="57"/>
      <c r="AK5" s="70"/>
      <c r="AL5" s="70"/>
      <c r="AM5" s="70"/>
      <c r="AN5" s="70"/>
      <c r="AO5" s="70"/>
      <c r="AP5" s="39"/>
      <c r="AQ5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</row>
    <row r="6" spans="1:90" s="16" customFormat="1" ht="16" customHeight="1" outlineLevel="1" thickTop="1" thickBot="1" x14ac:dyDescent="0.3">
      <c r="A6"/>
      <c r="B6" s="65"/>
      <c r="C6" s="420"/>
      <c r="D6" s="281" t="s">
        <v>32</v>
      </c>
      <c r="E6" s="421" t="s">
        <v>28</v>
      </c>
      <c r="F6" s="67"/>
      <c r="G6" s="246"/>
      <c r="H6" s="281" t="s">
        <v>33</v>
      </c>
      <c r="I6" s="1213"/>
      <c r="J6" s="1213"/>
      <c r="K6" s="1214"/>
      <c r="L6" s="69"/>
      <c r="M6" s="57"/>
      <c r="N6" s="448" t="s">
        <v>9</v>
      </c>
      <c r="O6" s="72"/>
      <c r="P6" s="66"/>
      <c r="Q6" s="69"/>
      <c r="R6" s="77"/>
      <c r="S6" s="69"/>
      <c r="T6" s="69"/>
      <c r="U6" s="77"/>
      <c r="V6" s="57"/>
      <c r="W6" s="57"/>
      <c r="X6" s="1144"/>
      <c r="Y6" s="57"/>
      <c r="Z6" s="57"/>
      <c r="AA6" s="57"/>
      <c r="AB6" s="1144"/>
      <c r="AC6" s="57"/>
      <c r="AD6" s="57"/>
      <c r="AE6" s="1144"/>
      <c r="AF6" s="57"/>
      <c r="AG6" s="57"/>
      <c r="AH6" s="1144"/>
      <c r="AI6" s="57"/>
      <c r="AJ6" s="57"/>
      <c r="AK6" s="70"/>
      <c r="AL6" s="70"/>
      <c r="AM6" s="70"/>
      <c r="AN6" s="70"/>
      <c r="AO6" s="70"/>
      <c r="AP6" s="39"/>
      <c r="AQ6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</row>
    <row r="7" spans="1:90" s="16" customFormat="1" ht="16" customHeight="1" outlineLevel="1" thickTop="1" thickBot="1" x14ac:dyDescent="0.3">
      <c r="A7"/>
      <c r="B7" s="65"/>
      <c r="C7" s="422"/>
      <c r="D7" s="423"/>
      <c r="E7" s="424"/>
      <c r="F7" s="69"/>
      <c r="G7" s="422"/>
      <c r="H7" s="426" t="s">
        <v>34</v>
      </c>
      <c r="I7" s="1215" t="s">
        <v>35</v>
      </c>
      <c r="J7" s="1215"/>
      <c r="K7" s="1216"/>
      <c r="L7" s="69"/>
      <c r="M7" s="57"/>
      <c r="N7" s="446" t="s">
        <v>12</v>
      </c>
      <c r="O7" s="72"/>
      <c r="P7" s="66"/>
      <c r="Q7" s="69"/>
      <c r="R7" s="77"/>
      <c r="S7" s="69"/>
      <c r="T7" s="69"/>
      <c r="U7" s="77"/>
      <c r="V7" s="57"/>
      <c r="W7" s="57"/>
      <c r="X7" s="1144"/>
      <c r="Y7" s="57"/>
      <c r="Z7" s="57"/>
      <c r="AA7" s="57"/>
      <c r="AB7" s="1144"/>
      <c r="AC7" s="57"/>
      <c r="AD7" s="57"/>
      <c r="AE7" s="1144"/>
      <c r="AF7" s="57"/>
      <c r="AG7" s="57"/>
      <c r="AH7" s="1144"/>
      <c r="AI7" s="57"/>
      <c r="AJ7" s="57"/>
      <c r="AK7" s="70"/>
      <c r="AL7" s="70"/>
      <c r="AM7" s="70"/>
      <c r="AN7" s="70"/>
      <c r="AO7" s="70"/>
      <c r="AP7" s="39"/>
      <c r="AQ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</row>
    <row r="8" spans="1:90" s="16" customFormat="1" ht="8.25" customHeight="1" outlineLevel="1" thickBot="1" x14ac:dyDescent="0.3">
      <c r="A8"/>
      <c r="B8" s="64"/>
      <c r="C8" s="4"/>
      <c r="D8" s="4"/>
      <c r="E8" s="4"/>
      <c r="F8" s="4"/>
      <c r="G8" s="4"/>
      <c r="H8" s="4"/>
      <c r="I8" s="4"/>
      <c r="J8"/>
      <c r="K8"/>
      <c r="L8" s="1141"/>
      <c r="M8" s="38"/>
      <c r="N8" s="38"/>
      <c r="O8" s="73"/>
      <c r="P8" s="38"/>
      <c r="Q8" s="38"/>
      <c r="R8" s="73"/>
      <c r="S8" s="38"/>
      <c r="T8" s="38"/>
      <c r="U8" s="73"/>
      <c r="V8" s="38"/>
      <c r="W8" s="38"/>
      <c r="X8" s="73"/>
      <c r="Y8" s="38"/>
      <c r="Z8" s="38"/>
      <c r="AA8" s="38"/>
      <c r="AB8" s="73"/>
      <c r="AC8" s="38"/>
      <c r="AD8" s="38"/>
      <c r="AE8" s="73"/>
      <c r="AF8" s="38"/>
      <c r="AG8" s="38"/>
      <c r="AH8" s="73"/>
      <c r="AI8" s="38"/>
      <c r="AJ8" s="38"/>
      <c r="AK8" s="73"/>
      <c r="AL8" s="38"/>
      <c r="AM8" s="38"/>
      <c r="AN8" s="38"/>
      <c r="AO8" s="38"/>
      <c r="AP8" s="39"/>
      <c r="AQ8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</row>
    <row r="9" spans="1:90" s="16" customFormat="1" ht="20.5" thickBot="1" x14ac:dyDescent="0.3">
      <c r="A9"/>
      <c r="B9" s="43"/>
      <c r="C9" s="41"/>
      <c r="D9" s="41"/>
      <c r="E9" s="1208"/>
      <c r="F9" s="1208"/>
      <c r="G9" s="1208"/>
      <c r="H9" s="1208"/>
      <c r="I9" s="1208"/>
      <c r="J9" s="1208"/>
      <c r="K9" s="60"/>
      <c r="L9" s="30" t="s">
        <v>36</v>
      </c>
      <c r="M9" s="31"/>
      <c r="N9" s="1205" t="s">
        <v>37</v>
      </c>
      <c r="O9" s="1206"/>
      <c r="P9" s="1206"/>
      <c r="Q9" s="1206"/>
      <c r="R9" s="1206"/>
      <c r="S9" s="1206"/>
      <c r="T9" s="1206"/>
      <c r="U9" s="1206"/>
      <c r="V9" s="1206"/>
      <c r="W9" s="1206"/>
      <c r="X9" s="1206"/>
      <c r="Y9" s="1207"/>
      <c r="Z9" s="310"/>
      <c r="AA9" s="1205" t="s">
        <v>37</v>
      </c>
      <c r="AB9" s="1206"/>
      <c r="AC9" s="1206"/>
      <c r="AD9" s="1206"/>
      <c r="AE9" s="1206"/>
      <c r="AF9" s="1206"/>
      <c r="AG9" s="1206"/>
      <c r="AH9" s="1206"/>
      <c r="AI9" s="1206"/>
      <c r="AJ9" s="1206"/>
      <c r="AK9" s="1206"/>
      <c r="AL9" s="1207"/>
      <c r="AM9" s="310"/>
      <c r="AN9" s="1178" t="s">
        <v>38</v>
      </c>
      <c r="AO9" s="1179"/>
      <c r="AP9" s="40"/>
      <c r="AQ9"/>
      <c r="AR9" s="1217"/>
      <c r="AS9" s="1217"/>
      <c r="AT9" s="1217"/>
      <c r="AU9" s="1208"/>
      <c r="AV9" s="1208"/>
      <c r="AW9" s="1208"/>
      <c r="AX9" s="1188"/>
      <c r="AY9" s="1188"/>
      <c r="AZ9" s="1188"/>
      <c r="BA9" s="1188"/>
      <c r="BB9" s="1188"/>
      <c r="BC9" s="1188"/>
      <c r="BD9" s="1189"/>
      <c r="BE9" s="1189"/>
      <c r="BF9" s="1182"/>
      <c r="BG9" s="1187"/>
      <c r="BH9" s="1182"/>
      <c r="BI9" s="1187"/>
      <c r="BJ9" s="1182"/>
      <c r="BK9" s="1187"/>
      <c r="BL9" s="1182"/>
      <c r="BM9" s="1182"/>
      <c r="BN9" s="1182"/>
      <c r="BO9" s="57"/>
      <c r="BP9" s="1217"/>
      <c r="BQ9" s="1217"/>
      <c r="BR9" s="1217"/>
      <c r="BS9" s="1208"/>
      <c r="BT9" s="1208"/>
      <c r="BU9" s="1208"/>
      <c r="BV9" s="1188"/>
      <c r="BW9" s="1188"/>
      <c r="BX9" s="1188"/>
      <c r="BY9" s="1188"/>
      <c r="BZ9" s="1188"/>
      <c r="CA9" s="1188"/>
      <c r="CB9" s="1189"/>
      <c r="CC9" s="1189"/>
      <c r="CD9" s="1182"/>
      <c r="CE9" s="1187"/>
      <c r="CF9" s="1182"/>
      <c r="CG9" s="1187"/>
      <c r="CH9" s="1182"/>
      <c r="CI9" s="1187"/>
      <c r="CJ9" s="1182"/>
      <c r="CK9" s="1182"/>
      <c r="CL9" s="1182"/>
    </row>
    <row r="10" spans="1:90" s="16" customFormat="1" ht="20.5" thickBot="1" x14ac:dyDescent="0.3">
      <c r="A10"/>
      <c r="B10" s="43"/>
      <c r="C10" s="41"/>
      <c r="D10" s="41"/>
      <c r="E10" s="1208"/>
      <c r="F10" s="1208"/>
      <c r="G10" s="1208"/>
      <c r="H10" s="1208"/>
      <c r="I10" s="1208"/>
      <c r="J10" s="1208"/>
      <c r="K10" s="60"/>
      <c r="L10" s="30"/>
      <c r="M10" s="31"/>
      <c r="N10" s="1192" t="s">
        <v>39</v>
      </c>
      <c r="O10" s="1193"/>
      <c r="P10" s="1194"/>
      <c r="Q10" s="1195" t="s">
        <v>39</v>
      </c>
      <c r="R10" s="1193"/>
      <c r="S10" s="1194"/>
      <c r="T10" s="1195" t="s">
        <v>39</v>
      </c>
      <c r="U10" s="1193"/>
      <c r="V10" s="1194"/>
      <c r="W10" s="1195" t="s">
        <v>39</v>
      </c>
      <c r="X10" s="1193"/>
      <c r="Y10" s="1218"/>
      <c r="Z10" s="310"/>
      <c r="AA10" s="1192" t="s">
        <v>39</v>
      </c>
      <c r="AB10" s="1193"/>
      <c r="AC10" s="1194"/>
      <c r="AD10" s="1195" t="s">
        <v>39</v>
      </c>
      <c r="AE10" s="1193"/>
      <c r="AF10" s="1194"/>
      <c r="AG10" s="1195" t="s">
        <v>39</v>
      </c>
      <c r="AH10" s="1193"/>
      <c r="AI10" s="1194"/>
      <c r="AJ10" s="1195" t="s">
        <v>39</v>
      </c>
      <c r="AK10" s="1193"/>
      <c r="AL10" s="1218"/>
      <c r="AM10" s="310"/>
      <c r="AN10" s="1180"/>
      <c r="AO10" s="1181"/>
      <c r="AP10" s="40"/>
      <c r="AQ10"/>
      <c r="AR10" s="1217"/>
      <c r="AS10" s="1217"/>
      <c r="AT10" s="1217"/>
      <c r="AU10" s="1208"/>
      <c r="AV10" s="1208"/>
      <c r="AW10" s="1208"/>
      <c r="AX10" s="1188"/>
      <c r="AY10" s="1188"/>
      <c r="AZ10" s="1188"/>
      <c r="BA10" s="1188"/>
      <c r="BB10" s="1188"/>
      <c r="BC10" s="1188"/>
      <c r="BD10" s="1189"/>
      <c r="BE10" s="1189"/>
      <c r="BF10" s="1182"/>
      <c r="BG10" s="1187"/>
      <c r="BH10" s="1182"/>
      <c r="BI10" s="1187"/>
      <c r="BJ10" s="1182"/>
      <c r="BK10" s="1187"/>
      <c r="BL10" s="1182"/>
      <c r="BM10" s="1182"/>
      <c r="BN10" s="1182"/>
      <c r="BO10" s="57"/>
      <c r="BP10" s="1217"/>
      <c r="BQ10" s="1217"/>
      <c r="BR10" s="1217"/>
      <c r="BS10" s="1208"/>
      <c r="BT10" s="1208"/>
      <c r="BU10" s="1208"/>
      <c r="BV10" s="1188"/>
      <c r="BW10" s="1188"/>
      <c r="BX10" s="1188"/>
      <c r="BY10" s="1188"/>
      <c r="BZ10" s="1188"/>
      <c r="CA10" s="1188"/>
      <c r="CB10" s="1189"/>
      <c r="CC10" s="1189"/>
      <c r="CD10" s="1182"/>
      <c r="CE10" s="1187"/>
      <c r="CF10" s="1182"/>
      <c r="CG10" s="1187"/>
      <c r="CH10" s="1182"/>
      <c r="CI10" s="1187"/>
      <c r="CJ10" s="1182"/>
      <c r="CK10" s="1182"/>
      <c r="CL10" s="1182"/>
    </row>
    <row r="11" spans="1:90" s="16" customFormat="1" ht="22.5" customHeight="1" x14ac:dyDescent="0.25">
      <c r="A11"/>
      <c r="B11" s="11"/>
      <c r="C11" s="15"/>
      <c r="D11" s="284" t="s">
        <v>40</v>
      </c>
      <c r="E11" s="1251">
        <f t="shared" ref="E11:E13" si="0">AO11</f>
        <v>0</v>
      </c>
      <c r="F11" s="1251"/>
      <c r="G11" s="1251"/>
      <c r="H11" s="1251"/>
      <c r="I11" s="1251"/>
      <c r="J11" s="1251"/>
      <c r="K11" s="1251"/>
      <c r="L11" s="1252"/>
      <c r="M11" s="32"/>
      <c r="N11" s="370">
        <f t="shared" ref="N11:Y11" si="1">SUM(N48,N57,N66,N79,N90,N101)</f>
        <v>0</v>
      </c>
      <c r="O11" s="371">
        <f t="shared" si="1"/>
        <v>0</v>
      </c>
      <c r="P11" s="372">
        <f t="shared" si="1"/>
        <v>0</v>
      </c>
      <c r="Q11" s="373">
        <f t="shared" si="1"/>
        <v>0</v>
      </c>
      <c r="R11" s="371">
        <f t="shared" si="1"/>
        <v>0</v>
      </c>
      <c r="S11" s="372">
        <f t="shared" si="1"/>
        <v>0</v>
      </c>
      <c r="T11" s="373">
        <f t="shared" si="1"/>
        <v>0</v>
      </c>
      <c r="U11" s="371">
        <f t="shared" si="1"/>
        <v>0</v>
      </c>
      <c r="V11" s="372">
        <f t="shared" si="1"/>
        <v>0</v>
      </c>
      <c r="W11" s="373">
        <f t="shared" si="1"/>
        <v>0</v>
      </c>
      <c r="X11" s="371">
        <f t="shared" si="1"/>
        <v>0</v>
      </c>
      <c r="Y11" s="374">
        <f t="shared" si="1"/>
        <v>0</v>
      </c>
      <c r="Z11" s="380"/>
      <c r="AA11" s="370">
        <f t="shared" ref="AA11:AL11" si="2">SUM(AA48,AA57,AA66,AA79,AA90,AA101)</f>
        <v>0</v>
      </c>
      <c r="AB11" s="371">
        <f t="shared" si="2"/>
        <v>0</v>
      </c>
      <c r="AC11" s="372">
        <f t="shared" si="2"/>
        <v>0</v>
      </c>
      <c r="AD11" s="373">
        <f t="shared" si="2"/>
        <v>0</v>
      </c>
      <c r="AE11" s="371">
        <f t="shared" si="2"/>
        <v>0</v>
      </c>
      <c r="AF11" s="372">
        <f t="shared" si="2"/>
        <v>0</v>
      </c>
      <c r="AG11" s="373">
        <f t="shared" si="2"/>
        <v>0</v>
      </c>
      <c r="AH11" s="371">
        <f t="shared" si="2"/>
        <v>0</v>
      </c>
      <c r="AI11" s="372">
        <f t="shared" si="2"/>
        <v>0</v>
      </c>
      <c r="AJ11" s="373">
        <f t="shared" si="2"/>
        <v>0</v>
      </c>
      <c r="AK11" s="371">
        <f t="shared" si="2"/>
        <v>0</v>
      </c>
      <c r="AL11" s="374">
        <f t="shared" si="2"/>
        <v>0</v>
      </c>
      <c r="AM11" s="369"/>
      <c r="AN11" s="311">
        <f>SUM(AN48,AN57,AN66,AN79,AN90,AN101)</f>
        <v>0</v>
      </c>
      <c r="AO11" s="312">
        <f>SUM(AO48,AO57,AO66,AO79,AO90,AO101)</f>
        <v>0</v>
      </c>
      <c r="AP11" s="45"/>
      <c r="AQ11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</row>
    <row r="12" spans="1:90" s="16" customFormat="1" ht="22.5" customHeight="1" x14ac:dyDescent="0.25">
      <c r="A12"/>
      <c r="B12" s="11"/>
      <c r="C12"/>
      <c r="D12" s="285" t="s">
        <v>41</v>
      </c>
      <c r="E12" s="1253">
        <f t="shared" si="0"/>
        <v>0</v>
      </c>
      <c r="F12" s="1253"/>
      <c r="G12" s="1253"/>
      <c r="H12" s="1253"/>
      <c r="I12" s="1253"/>
      <c r="J12" s="1253"/>
      <c r="K12" s="1253"/>
      <c r="L12" s="1254"/>
      <c r="M12" s="32"/>
      <c r="N12" s="285"/>
      <c r="O12" s="309"/>
      <c r="P12" s="308">
        <f>SUM(P29,P41)</f>
        <v>0</v>
      </c>
      <c r="Q12" s="283"/>
      <c r="R12" s="309"/>
      <c r="S12" s="308">
        <f>SUM(S29,S41)</f>
        <v>0</v>
      </c>
      <c r="T12" s="283"/>
      <c r="U12" s="309"/>
      <c r="V12" s="308">
        <f>SUM(V29,V41)</f>
        <v>0</v>
      </c>
      <c r="W12" s="283"/>
      <c r="X12" s="309"/>
      <c r="Y12" s="375">
        <f>SUM(Y29,Y41)</f>
        <v>0</v>
      </c>
      <c r="Z12" s="380"/>
      <c r="AA12" s="285"/>
      <c r="AB12" s="309"/>
      <c r="AC12" s="308">
        <f>SUM(AC29,AC41)</f>
        <v>0</v>
      </c>
      <c r="AD12" s="283"/>
      <c r="AE12" s="309"/>
      <c r="AF12" s="308">
        <f>SUM(AF29,AF41)</f>
        <v>0</v>
      </c>
      <c r="AG12" s="283"/>
      <c r="AH12" s="309"/>
      <c r="AI12" s="308">
        <f>SUM(AI29,AI41)</f>
        <v>0</v>
      </c>
      <c r="AJ12" s="283"/>
      <c r="AK12" s="309"/>
      <c r="AL12" s="375">
        <f>SUM(AL29,AL41)</f>
        <v>0</v>
      </c>
      <c r="AM12" s="369"/>
      <c r="AN12" s="309"/>
      <c r="AO12" s="308">
        <f>SUM(AO29,AO41)</f>
        <v>0</v>
      </c>
      <c r="AP12" s="37"/>
      <c r="AQ12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</row>
    <row r="13" spans="1:90" s="16" customFormat="1" ht="22.5" customHeight="1" thickBot="1" x14ac:dyDescent="0.3">
      <c r="A13"/>
      <c r="B13" s="48"/>
      <c r="C13" s="17"/>
      <c r="D13" s="286" t="s">
        <v>42</v>
      </c>
      <c r="E13" s="1176">
        <f t="shared" si="0"/>
        <v>0</v>
      </c>
      <c r="F13" s="1176"/>
      <c r="G13" s="1176"/>
      <c r="H13" s="1176"/>
      <c r="I13" s="1176"/>
      <c r="J13" s="1176"/>
      <c r="K13" s="1176"/>
      <c r="L13" s="1177"/>
      <c r="M13" s="36"/>
      <c r="N13" s="286"/>
      <c r="O13" s="376"/>
      <c r="P13" s="377">
        <f>P11+P12</f>
        <v>0</v>
      </c>
      <c r="Q13" s="378"/>
      <c r="R13" s="376"/>
      <c r="S13" s="377">
        <f>S11+S12</f>
        <v>0</v>
      </c>
      <c r="T13" s="378"/>
      <c r="U13" s="376"/>
      <c r="V13" s="377">
        <f>V11+V12</f>
        <v>0</v>
      </c>
      <c r="W13" s="378"/>
      <c r="X13" s="376"/>
      <c r="Y13" s="379">
        <f>Y11+Y12</f>
        <v>0</v>
      </c>
      <c r="Z13" s="380"/>
      <c r="AA13" s="286"/>
      <c r="AB13" s="376"/>
      <c r="AC13" s="377">
        <f>AC11+AC12</f>
        <v>0</v>
      </c>
      <c r="AD13" s="378"/>
      <c r="AE13" s="376"/>
      <c r="AF13" s="377">
        <f>AF11+AF12</f>
        <v>0</v>
      </c>
      <c r="AG13" s="378"/>
      <c r="AH13" s="376"/>
      <c r="AI13" s="377">
        <f>AI11+AI12</f>
        <v>0</v>
      </c>
      <c r="AJ13" s="378"/>
      <c r="AK13" s="376"/>
      <c r="AL13" s="379">
        <f>AL11+AL12</f>
        <v>0</v>
      </c>
      <c r="AM13" s="369"/>
      <c r="AN13" s="309"/>
      <c r="AO13" s="308">
        <f>AO11+AO12</f>
        <v>0</v>
      </c>
      <c r="AP13" s="37"/>
      <c r="AQ13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</row>
    <row r="14" spans="1:90" ht="6" customHeight="1" x14ac:dyDescent="0.25"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61"/>
      <c r="M14" s="46"/>
      <c r="N14" s="14"/>
      <c r="O14" s="75"/>
      <c r="P14" s="14"/>
      <c r="Q14" s="14"/>
      <c r="R14" s="75"/>
      <c r="S14" s="14"/>
      <c r="T14" s="14"/>
      <c r="U14" s="75"/>
      <c r="V14" s="14"/>
      <c r="W14" s="14"/>
      <c r="X14" s="78"/>
      <c r="Y14" s="46"/>
      <c r="Z14" s="46"/>
      <c r="AA14" s="14"/>
      <c r="AB14" s="78"/>
      <c r="AC14" s="46"/>
      <c r="AD14" s="14"/>
      <c r="AE14" s="78"/>
      <c r="AF14" s="46"/>
      <c r="AG14" s="14"/>
      <c r="AH14" s="78"/>
      <c r="AI14" s="46"/>
      <c r="AJ14" s="14"/>
      <c r="AK14" s="78"/>
      <c r="AL14" s="46"/>
      <c r="AM14" s="46"/>
      <c r="AN14" s="46"/>
      <c r="AO14" s="46"/>
      <c r="AP14" s="47"/>
    </row>
    <row r="15" spans="1:90" s="79" customFormat="1" ht="5.25" customHeight="1" thickBot="1" x14ac:dyDescent="0.3">
      <c r="B15" s="80"/>
      <c r="O15" s="81"/>
      <c r="P15" s="81"/>
      <c r="R15" s="81"/>
      <c r="U15" s="81"/>
      <c r="X15" s="81"/>
      <c r="AB15" s="81"/>
      <c r="AE15" s="81"/>
      <c r="AH15" s="81"/>
      <c r="AK15" s="81"/>
      <c r="AP15" s="82"/>
    </row>
    <row r="16" spans="1:90" s="16" customFormat="1" ht="18" x14ac:dyDescent="0.35">
      <c r="A16" s="10"/>
      <c r="B16" s="11"/>
      <c r="C16" s="296"/>
      <c r="D16" s="297" t="s">
        <v>23</v>
      </c>
      <c r="E16" s="297"/>
      <c r="F16" s="297"/>
      <c r="G16" s="297"/>
      <c r="H16" s="297"/>
      <c r="I16" s="297"/>
      <c r="J16" s="298"/>
      <c r="K16" s="297"/>
      <c r="L16" s="299"/>
      <c r="M16" s="26"/>
      <c r="N16" s="382" t="s">
        <v>43</v>
      </c>
      <c r="O16" s="383" t="s">
        <v>44</v>
      </c>
      <c r="P16" s="383" t="s">
        <v>45</v>
      </c>
      <c r="Q16" s="383" t="s">
        <v>43</v>
      </c>
      <c r="R16" s="383" t="s">
        <v>44</v>
      </c>
      <c r="S16" s="383" t="s">
        <v>45</v>
      </c>
      <c r="T16" s="383" t="s">
        <v>43</v>
      </c>
      <c r="U16" s="383" t="s">
        <v>44</v>
      </c>
      <c r="V16" s="383" t="s">
        <v>45</v>
      </c>
      <c r="W16" s="383" t="s">
        <v>43</v>
      </c>
      <c r="X16" s="383" t="s">
        <v>44</v>
      </c>
      <c r="Y16" s="384" t="s">
        <v>45</v>
      </c>
      <c r="Z16" s="71"/>
      <c r="AA16" s="382" t="s">
        <v>43</v>
      </c>
      <c r="AB16" s="383" t="s">
        <v>44</v>
      </c>
      <c r="AC16" s="383" t="s">
        <v>45</v>
      </c>
      <c r="AD16" s="383" t="s">
        <v>43</v>
      </c>
      <c r="AE16" s="383" t="s">
        <v>44</v>
      </c>
      <c r="AF16" s="383" t="s">
        <v>45</v>
      </c>
      <c r="AG16" s="383" t="s">
        <v>43</v>
      </c>
      <c r="AH16" s="383" t="s">
        <v>44</v>
      </c>
      <c r="AI16" s="383" t="s">
        <v>45</v>
      </c>
      <c r="AJ16" s="383" t="s">
        <v>43</v>
      </c>
      <c r="AK16" s="383" t="s">
        <v>44</v>
      </c>
      <c r="AL16" s="384" t="s">
        <v>45</v>
      </c>
      <c r="AM16" s="26"/>
      <c r="AN16" s="317" t="s">
        <v>44</v>
      </c>
      <c r="AO16" s="313" t="s">
        <v>46</v>
      </c>
      <c r="AP16" s="10"/>
      <c r="AQ16"/>
      <c r="AR16"/>
      <c r="AS16" s="1201"/>
      <c r="AT16" s="1201"/>
      <c r="AU16" s="1201"/>
      <c r="AV16" s="1201"/>
      <c r="AW16" s="1201"/>
      <c r="AX16" s="1201"/>
      <c r="AY16" s="1201"/>
      <c r="AZ16" s="1201"/>
      <c r="BA16" s="1201"/>
      <c r="BB16" s="1201"/>
      <c r="BC16" s="1201"/>
      <c r="BD16" s="1201"/>
      <c r="BE16" s="1201"/>
      <c r="BF16" s="1201"/>
      <c r="BG16" s="1201"/>
      <c r="BH16" s="1201"/>
      <c r="BI16" s="1201"/>
      <c r="BJ16" s="7"/>
      <c r="BK16" s="7"/>
      <c r="BL16" s="20"/>
      <c r="BM16" s="7"/>
      <c r="BN16"/>
      <c r="BO16" s="57"/>
      <c r="BP16"/>
      <c r="BQ16" s="1201"/>
      <c r="BR16" s="1201"/>
      <c r="BS16" s="1201"/>
      <c r="BT16" s="1201"/>
      <c r="BU16" s="1201"/>
      <c r="BV16" s="1201"/>
      <c r="BW16" s="1201"/>
      <c r="BX16" s="1201"/>
      <c r="BY16" s="1201"/>
      <c r="BZ16" s="1201"/>
      <c r="CA16" s="1201"/>
      <c r="CB16" s="1201"/>
      <c r="CC16" s="1201"/>
      <c r="CD16" s="1201"/>
      <c r="CE16" s="1201"/>
      <c r="CF16" s="1201"/>
      <c r="CG16" s="1201"/>
      <c r="CH16" s="7"/>
      <c r="CI16" s="7"/>
      <c r="CJ16" s="20"/>
      <c r="CK16" s="7"/>
      <c r="CL16"/>
    </row>
    <row r="17" spans="1:90" s="16" customFormat="1" ht="15.5" x14ac:dyDescent="0.35">
      <c r="A17" s="10"/>
      <c r="B17" s="11"/>
      <c r="C17" s="300"/>
      <c r="D17" s="289" t="s">
        <v>47</v>
      </c>
      <c r="E17" s="1232" t="s">
        <v>48</v>
      </c>
      <c r="F17" s="1233"/>
      <c r="G17" s="1233"/>
      <c r="H17" s="1233"/>
      <c r="I17" s="1234"/>
      <c r="J17" s="290" t="s">
        <v>49</v>
      </c>
      <c r="K17" s="1235" t="s">
        <v>50</v>
      </c>
      <c r="L17" s="1223"/>
      <c r="M17" s="7"/>
      <c r="N17" s="385" t="str">
        <f>"["&amp; 'Zusammenfassung (DE)'!$I$14 &amp;"/ME]"</f>
        <v>[EUR/ME]</v>
      </c>
      <c r="O17" s="290" t="s">
        <v>51</v>
      </c>
      <c r="P17" s="290" t="str">
        <f>"["&amp; 'Zusammenfassung (DE)'!$I$14 &amp; "]"</f>
        <v>[EUR]</v>
      </c>
      <c r="Q17" s="290" t="str">
        <f>"["&amp; 'Zusammenfassung (DE)'!$I$14 &amp;"/ME]"</f>
        <v>[EUR/ME]</v>
      </c>
      <c r="R17" s="290" t="s">
        <v>51</v>
      </c>
      <c r="S17" s="290" t="str">
        <f>"["&amp; 'Zusammenfassung (DE)'!$I$14 &amp; "]"</f>
        <v>[EUR]</v>
      </c>
      <c r="T17" s="290" t="str">
        <f>"["&amp; 'Zusammenfassung (DE)'!$I$14 &amp;"/ME]"</f>
        <v>[EUR/ME]</v>
      </c>
      <c r="U17" s="290" t="s">
        <v>51</v>
      </c>
      <c r="V17" s="290" t="str">
        <f>"["&amp; 'Zusammenfassung (DE)'!$I$14 &amp; "]"</f>
        <v>[EUR]</v>
      </c>
      <c r="W17" s="290" t="str">
        <f>"["&amp; 'Zusammenfassung (DE)'!$I$14 &amp;"/ME]"</f>
        <v>[EUR/ME]</v>
      </c>
      <c r="X17" s="290" t="s">
        <v>51</v>
      </c>
      <c r="Y17" s="386" t="str">
        <f>"["&amp; 'Zusammenfassung (DE)'!$I$14 &amp; "]"</f>
        <v>[EUR]</v>
      </c>
      <c r="Z17" s="21"/>
      <c r="AA17" s="385" t="str">
        <f>"["&amp; 'Zusammenfassung (DE)'!$I$14 &amp;"/ME]"</f>
        <v>[EUR/ME]</v>
      </c>
      <c r="AB17" s="290" t="s">
        <v>51</v>
      </c>
      <c r="AC17" s="290" t="str">
        <f>"["&amp; 'Zusammenfassung (DE)'!$I$14 &amp; "]"</f>
        <v>[EUR]</v>
      </c>
      <c r="AD17" s="290" t="str">
        <f>"["&amp; 'Zusammenfassung (DE)'!$I$14 &amp;"/ME]"</f>
        <v>[EUR/ME]</v>
      </c>
      <c r="AE17" s="290" t="s">
        <v>51</v>
      </c>
      <c r="AF17" s="290" t="str">
        <f>"["&amp; 'Zusammenfassung (DE)'!$I$14 &amp; "]"</f>
        <v>[EUR]</v>
      </c>
      <c r="AG17" s="290" t="str">
        <f>"["&amp; 'Zusammenfassung (DE)'!$I$14 &amp;"/ME]"</f>
        <v>[EUR/ME]</v>
      </c>
      <c r="AH17" s="290" t="s">
        <v>51</v>
      </c>
      <c r="AI17" s="290" t="str">
        <f>"["&amp; 'Zusammenfassung (DE)'!$I$14 &amp; "]"</f>
        <v>[EUR]</v>
      </c>
      <c r="AJ17" s="290" t="str">
        <f>"["&amp; 'Zusammenfassung (DE)'!$I$14 &amp;"/ME]"</f>
        <v>[EUR/ME]</v>
      </c>
      <c r="AK17" s="290" t="s">
        <v>51</v>
      </c>
      <c r="AL17" s="386" t="str">
        <f>"["&amp; 'Zusammenfassung (DE)'!$I$14 &amp; "]"</f>
        <v>[EUR]</v>
      </c>
      <c r="AM17" s="7"/>
      <c r="AN17" s="287" t="s">
        <v>51</v>
      </c>
      <c r="AO17" s="290" t="str">
        <f>"["&amp; 'Zusammenfassung (DE)'!$I$14 &amp; "]"</f>
        <v>[EUR]</v>
      </c>
      <c r="AP17" s="10"/>
      <c r="AQ17"/>
      <c r="AR17"/>
      <c r="AS17" s="21"/>
      <c r="AT17" s="1184"/>
      <c r="AU17" s="1184"/>
      <c r="AV17" s="1184"/>
      <c r="AW17" s="1184"/>
      <c r="AX17" s="1185"/>
      <c r="AY17" s="1185"/>
      <c r="AZ17" s="1185"/>
      <c r="BA17" s="1185"/>
      <c r="BB17" s="1185"/>
      <c r="BC17" s="1185"/>
      <c r="BD17" s="1185"/>
      <c r="BE17" s="1185"/>
      <c r="BF17" s="1185"/>
      <c r="BG17" s="1185"/>
      <c r="BH17" s="1185"/>
      <c r="BI17" s="1185"/>
      <c r="BJ17" s="7"/>
      <c r="BK17" s="7"/>
      <c r="BL17" s="20"/>
      <c r="BM17" s="7"/>
      <c r="BN17"/>
      <c r="BO17" s="57"/>
      <c r="BP17"/>
      <c r="BQ17" s="21"/>
      <c r="BR17" s="1184"/>
      <c r="BS17" s="1184"/>
      <c r="BT17" s="1184"/>
      <c r="BU17" s="1184"/>
      <c r="BV17" s="1185"/>
      <c r="BW17" s="1185"/>
      <c r="BX17" s="1185"/>
      <c r="BY17" s="1185"/>
      <c r="BZ17" s="1185"/>
      <c r="CA17" s="1185"/>
      <c r="CB17" s="1185"/>
      <c r="CC17" s="1185"/>
      <c r="CD17" s="1185"/>
      <c r="CE17" s="1185"/>
      <c r="CF17" s="1185"/>
      <c r="CG17" s="1185"/>
      <c r="CH17" s="7"/>
      <c r="CI17" s="7"/>
      <c r="CJ17" s="20"/>
      <c r="CK17" s="7"/>
      <c r="CL17"/>
    </row>
    <row r="18" spans="1:90" s="16" customFormat="1" ht="16" customHeight="1" x14ac:dyDescent="0.25">
      <c r="A18" s="10"/>
      <c r="B18" s="11"/>
      <c r="C18" s="301" t="str">
        <f>"FK" &amp; ROW(C18)-ROW($C$16)-1</f>
        <v>FK1</v>
      </c>
      <c r="D18" s="291" t="s">
        <v>52</v>
      </c>
      <c r="E18" s="68" t="s">
        <v>53</v>
      </c>
      <c r="F18" s="63"/>
      <c r="G18" s="63"/>
      <c r="H18" s="63"/>
      <c r="I18" s="63"/>
      <c r="J18" s="294"/>
      <c r="K18" s="1236"/>
      <c r="L18" s="1237"/>
      <c r="M18" s="33"/>
      <c r="N18" s="410"/>
      <c r="O18" s="321"/>
      <c r="P18" s="314">
        <f t="shared" ref="P18:P27" si="3">N18*O18</f>
        <v>0</v>
      </c>
      <c r="Q18" s="325"/>
      <c r="R18" s="321"/>
      <c r="S18" s="314">
        <f t="shared" ref="S18:S27" si="4">Q18*R18</f>
        <v>0</v>
      </c>
      <c r="T18" s="325"/>
      <c r="U18" s="321"/>
      <c r="V18" s="314">
        <f t="shared" ref="V18:V27" si="5">T18*U18</f>
        <v>0</v>
      </c>
      <c r="W18" s="325"/>
      <c r="X18" s="321"/>
      <c r="Y18" s="388">
        <f t="shared" ref="Y18:Y27" si="6">W18*X18</f>
        <v>0</v>
      </c>
      <c r="Z18" s="33"/>
      <c r="AA18" s="387"/>
      <c r="AB18" s="328"/>
      <c r="AC18" s="314">
        <f t="shared" ref="AC18:AC27" si="7">AA18*AB18</f>
        <v>0</v>
      </c>
      <c r="AD18" s="327"/>
      <c r="AE18" s="328"/>
      <c r="AF18" s="314">
        <f t="shared" ref="AF18:AF27" si="8">AD18*AE18</f>
        <v>0</v>
      </c>
      <c r="AG18" s="327"/>
      <c r="AH18" s="328"/>
      <c r="AI18" s="314">
        <f t="shared" ref="AI18:AI27" si="9">AG18*AH18</f>
        <v>0</v>
      </c>
      <c r="AJ18" s="327"/>
      <c r="AK18" s="328"/>
      <c r="AL18" s="388">
        <f t="shared" ref="AL18:AL27" si="10">AJ18*AK18</f>
        <v>0</v>
      </c>
      <c r="AM18" s="33"/>
      <c r="AN18" s="318">
        <f>SUMPRODUCT((N$16:AL$16=O$16)*(N18:AL18))</f>
        <v>0</v>
      </c>
      <c r="AO18" s="319">
        <f>SUMPRODUCT((N$16:AL$16=P$16)*(N18:AL18))</f>
        <v>0</v>
      </c>
      <c r="AP18" s="10"/>
      <c r="AQ18"/>
      <c r="AR18"/>
      <c r="AS18" s="21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 s="22"/>
      <c r="BK18" s="22"/>
      <c r="BL18" s="23"/>
      <c r="BM18" s="24"/>
      <c r="BN18"/>
      <c r="BO18" s="57"/>
      <c r="BP18"/>
      <c r="BQ18" s="21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 s="22"/>
      <c r="CI18" s="22"/>
      <c r="CJ18" s="23"/>
      <c r="CK18" s="24"/>
      <c r="CL18"/>
    </row>
    <row r="19" spans="1:90" s="16" customFormat="1" ht="16" customHeight="1" x14ac:dyDescent="0.25">
      <c r="A19" s="10"/>
      <c r="B19" s="11"/>
      <c r="C19" s="301" t="str">
        <f t="shared" ref="C19:C27" si="11">"FK" &amp; ROW(C19)-ROW($C$16)-1</f>
        <v>FK2</v>
      </c>
      <c r="D19" s="291" t="s">
        <v>54</v>
      </c>
      <c r="E19" s="68" t="s">
        <v>55</v>
      </c>
      <c r="F19" s="63"/>
      <c r="G19" s="63"/>
      <c r="H19" s="63"/>
      <c r="I19" s="63"/>
      <c r="J19" s="294"/>
      <c r="K19" s="1190"/>
      <c r="L19" s="1191"/>
      <c r="M19" s="33"/>
      <c r="N19" s="397"/>
      <c r="O19" s="321"/>
      <c r="P19" s="314">
        <f t="shared" si="3"/>
        <v>0</v>
      </c>
      <c r="Q19" s="325"/>
      <c r="R19" s="321"/>
      <c r="S19" s="314">
        <f t="shared" si="4"/>
        <v>0</v>
      </c>
      <c r="T19" s="325"/>
      <c r="U19" s="321"/>
      <c r="V19" s="314">
        <f t="shared" si="5"/>
        <v>0</v>
      </c>
      <c r="W19" s="325"/>
      <c r="X19" s="321"/>
      <c r="Y19" s="388">
        <f t="shared" si="6"/>
        <v>0</v>
      </c>
      <c r="Z19" s="33"/>
      <c r="AA19" s="387"/>
      <c r="AB19" s="328"/>
      <c r="AC19" s="314">
        <f t="shared" si="7"/>
        <v>0</v>
      </c>
      <c r="AD19" s="327"/>
      <c r="AE19" s="328"/>
      <c r="AF19" s="314">
        <f t="shared" si="8"/>
        <v>0</v>
      </c>
      <c r="AG19" s="327"/>
      <c r="AH19" s="328"/>
      <c r="AI19" s="314">
        <f t="shared" si="9"/>
        <v>0</v>
      </c>
      <c r="AJ19" s="327"/>
      <c r="AK19" s="328"/>
      <c r="AL19" s="388">
        <f t="shared" si="10"/>
        <v>0</v>
      </c>
      <c r="AM19" s="33"/>
      <c r="AN19" s="318">
        <f t="shared" ref="AN19:AN27" si="12">SUMPRODUCT((N$16:AL$16=O$16)*(N19:AL19))</f>
        <v>0</v>
      </c>
      <c r="AO19" s="319">
        <f t="shared" ref="AO19:AO27" si="13">SUMPRODUCT((N$16:AL$16=P$16)*(N19:AL19))</f>
        <v>0</v>
      </c>
      <c r="AP19" s="10"/>
      <c r="AQ19"/>
      <c r="AR19"/>
      <c r="AS19" s="21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 s="22"/>
      <c r="BK19" s="22"/>
      <c r="BL19" s="23"/>
      <c r="BM19" s="24"/>
      <c r="BN19"/>
      <c r="BO19" s="57"/>
      <c r="BP19"/>
      <c r="BQ19" s="21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 s="22"/>
      <c r="CI19" s="22"/>
      <c r="CJ19" s="23"/>
      <c r="CK19" s="24"/>
      <c r="CL19"/>
    </row>
    <row r="20" spans="1:90" s="16" customFormat="1" ht="16" customHeight="1" x14ac:dyDescent="0.25">
      <c r="A20" s="10"/>
      <c r="B20" s="11"/>
      <c r="C20" s="301" t="str">
        <f t="shared" si="11"/>
        <v>FK3</v>
      </c>
      <c r="D20" s="291" t="s">
        <v>56</v>
      </c>
      <c r="E20" s="68"/>
      <c r="F20" s="63"/>
      <c r="G20" s="63"/>
      <c r="H20" s="63"/>
      <c r="I20" s="63"/>
      <c r="J20" s="294"/>
      <c r="K20" s="1190"/>
      <c r="L20" s="1191"/>
      <c r="M20" s="33"/>
      <c r="N20" s="397"/>
      <c r="O20" s="321"/>
      <c r="P20" s="314">
        <f t="shared" si="3"/>
        <v>0</v>
      </c>
      <c r="Q20" s="325"/>
      <c r="R20" s="321"/>
      <c r="S20" s="314">
        <f t="shared" si="4"/>
        <v>0</v>
      </c>
      <c r="T20" s="325"/>
      <c r="U20" s="321"/>
      <c r="V20" s="314">
        <f t="shared" si="5"/>
        <v>0</v>
      </c>
      <c r="W20" s="325"/>
      <c r="X20" s="321"/>
      <c r="Y20" s="388">
        <f t="shared" si="6"/>
        <v>0</v>
      </c>
      <c r="Z20" s="33"/>
      <c r="AA20" s="387"/>
      <c r="AB20" s="328"/>
      <c r="AC20" s="314">
        <f t="shared" si="7"/>
        <v>0</v>
      </c>
      <c r="AD20" s="327"/>
      <c r="AE20" s="328"/>
      <c r="AF20" s="314">
        <f t="shared" si="8"/>
        <v>0</v>
      </c>
      <c r="AG20" s="327"/>
      <c r="AH20" s="328"/>
      <c r="AI20" s="314">
        <f t="shared" si="9"/>
        <v>0</v>
      </c>
      <c r="AJ20" s="327"/>
      <c r="AK20" s="328"/>
      <c r="AL20" s="388">
        <f t="shared" si="10"/>
        <v>0</v>
      </c>
      <c r="AM20" s="33"/>
      <c r="AN20" s="318">
        <f t="shared" si="12"/>
        <v>0</v>
      </c>
      <c r="AO20" s="319">
        <f t="shared" si="13"/>
        <v>0</v>
      </c>
      <c r="AP20" s="10"/>
      <c r="AQ20" s="11"/>
      <c r="AR20"/>
      <c r="AS20" s="21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 s="22"/>
      <c r="BK20" s="22"/>
      <c r="BL20" s="23"/>
      <c r="BM20" s="24"/>
      <c r="BN20"/>
      <c r="BO20" s="57"/>
      <c r="BP20"/>
      <c r="BQ20" s="21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 s="22"/>
      <c r="CI20" s="22"/>
      <c r="CJ20" s="23"/>
      <c r="CK20" s="24"/>
      <c r="CL20"/>
    </row>
    <row r="21" spans="1:90" s="16" customFormat="1" ht="16" customHeight="1" x14ac:dyDescent="0.25">
      <c r="A21" s="10"/>
      <c r="B21" s="11"/>
      <c r="C21" s="301" t="str">
        <f t="shared" si="11"/>
        <v>FK4</v>
      </c>
      <c r="D21" s="291" t="s">
        <v>57</v>
      </c>
      <c r="E21" s="68" t="s">
        <v>58</v>
      </c>
      <c r="F21" s="63"/>
      <c r="G21" s="63"/>
      <c r="H21" s="63"/>
      <c r="I21" s="63"/>
      <c r="J21" s="294"/>
      <c r="K21" s="1190"/>
      <c r="L21" s="1191"/>
      <c r="M21" s="33"/>
      <c r="N21" s="397"/>
      <c r="O21" s="323"/>
      <c r="P21" s="314">
        <f t="shared" si="3"/>
        <v>0</v>
      </c>
      <c r="Q21" s="325"/>
      <c r="R21" s="323"/>
      <c r="S21" s="314">
        <f t="shared" si="4"/>
        <v>0</v>
      </c>
      <c r="T21" s="325"/>
      <c r="U21" s="323"/>
      <c r="V21" s="314">
        <f t="shared" si="5"/>
        <v>0</v>
      </c>
      <c r="W21" s="325"/>
      <c r="X21" s="323"/>
      <c r="Y21" s="388">
        <f t="shared" si="6"/>
        <v>0</v>
      </c>
      <c r="Z21" s="33"/>
      <c r="AA21" s="387"/>
      <c r="AB21" s="328"/>
      <c r="AC21" s="314">
        <f t="shared" si="7"/>
        <v>0</v>
      </c>
      <c r="AD21" s="327"/>
      <c r="AE21" s="328"/>
      <c r="AF21" s="314">
        <f t="shared" si="8"/>
        <v>0</v>
      </c>
      <c r="AG21" s="327"/>
      <c r="AH21" s="328"/>
      <c r="AI21" s="314">
        <f t="shared" si="9"/>
        <v>0</v>
      </c>
      <c r="AJ21" s="327"/>
      <c r="AK21" s="328"/>
      <c r="AL21" s="388">
        <f t="shared" si="10"/>
        <v>0</v>
      </c>
      <c r="AM21" s="33"/>
      <c r="AN21" s="318">
        <f t="shared" si="12"/>
        <v>0</v>
      </c>
      <c r="AO21" s="319">
        <f t="shared" si="13"/>
        <v>0</v>
      </c>
      <c r="AP21" s="10"/>
      <c r="AQ21" s="11"/>
      <c r="AR21"/>
      <c r="AS21" s="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 s="22"/>
      <c r="BK21" s="22"/>
      <c r="BL21" s="23"/>
      <c r="BM21" s="24"/>
      <c r="BN21"/>
      <c r="BO21" s="57"/>
      <c r="BP21"/>
      <c r="BQ21" s="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 s="22"/>
      <c r="CI21" s="22"/>
      <c r="CJ21" s="23"/>
      <c r="CK21" s="24"/>
      <c r="CL21"/>
    </row>
    <row r="22" spans="1:90" s="16" customFormat="1" ht="16" customHeight="1" x14ac:dyDescent="0.25">
      <c r="A22" s="10"/>
      <c r="B22" s="11"/>
      <c r="C22" s="301" t="str">
        <f t="shared" si="11"/>
        <v>FK5</v>
      </c>
      <c r="D22" s="291" t="s">
        <v>59</v>
      </c>
      <c r="E22" s="62" t="s">
        <v>60</v>
      </c>
      <c r="F22" s="63"/>
      <c r="G22" s="63"/>
      <c r="H22" s="63"/>
      <c r="I22" s="63"/>
      <c r="J22" s="295" t="s">
        <v>61</v>
      </c>
      <c r="K22" s="1238"/>
      <c r="L22" s="1191"/>
      <c r="M22" s="33"/>
      <c r="N22" s="397"/>
      <c r="O22" s="321"/>
      <c r="P22" s="314">
        <f t="shared" ref="P22" si="14">N22*O22</f>
        <v>0</v>
      </c>
      <c r="Q22" s="325"/>
      <c r="R22" s="321"/>
      <c r="S22" s="314">
        <f t="shared" ref="S22" si="15">Q22*R22</f>
        <v>0</v>
      </c>
      <c r="T22" s="325"/>
      <c r="U22" s="321"/>
      <c r="V22" s="314">
        <f t="shared" ref="V22" si="16">T22*U22</f>
        <v>0</v>
      </c>
      <c r="W22" s="325"/>
      <c r="X22" s="321"/>
      <c r="Y22" s="388">
        <f t="shared" ref="Y22" si="17">W22*X22</f>
        <v>0</v>
      </c>
      <c r="Z22" s="33"/>
      <c r="AA22" s="389"/>
      <c r="AB22" s="330"/>
      <c r="AC22" s="314">
        <f t="shared" ref="AC22" si="18">AA22*AB22</f>
        <v>0</v>
      </c>
      <c r="AD22" s="329"/>
      <c r="AE22" s="330"/>
      <c r="AF22" s="314">
        <f t="shared" ref="AF22" si="19">AD22*AE22</f>
        <v>0</v>
      </c>
      <c r="AG22" s="329"/>
      <c r="AH22" s="330"/>
      <c r="AI22" s="314">
        <f t="shared" ref="AI22" si="20">AG22*AH22</f>
        <v>0</v>
      </c>
      <c r="AJ22" s="329"/>
      <c r="AK22" s="330"/>
      <c r="AL22" s="388">
        <f t="shared" ref="AL22" si="21">AJ22*AK22</f>
        <v>0</v>
      </c>
      <c r="AM22" s="33"/>
      <c r="AN22" s="318">
        <f t="shared" ref="AN22" si="22">SUMPRODUCT((N$16:AL$16=O$16)*(N22:AL22))</f>
        <v>0</v>
      </c>
      <c r="AO22" s="319">
        <f t="shared" ref="AO22" si="23">SUMPRODUCT((N$16:AL$16=P$16)*(N22:AL22))</f>
        <v>0</v>
      </c>
      <c r="AP22" s="10"/>
      <c r="AQ22" s="11"/>
      <c r="AR22"/>
      <c r="AS22" s="21"/>
      <c r="AT22" s="1183"/>
      <c r="AU22" s="1183"/>
      <c r="AV22" s="1183"/>
      <c r="AW22" s="1183"/>
      <c r="AX22" s="1183"/>
      <c r="AY22" s="1183"/>
      <c r="AZ22" s="1183"/>
      <c r="BA22" s="1183"/>
      <c r="BB22" s="1183"/>
      <c r="BC22" s="1183"/>
      <c r="BD22" s="1183"/>
      <c r="BE22" s="1183"/>
      <c r="BF22" s="1183"/>
      <c r="BG22" s="1183"/>
      <c r="BH22" s="1183"/>
      <c r="BI22" s="1183"/>
      <c r="BJ22" s="22"/>
      <c r="BK22" s="22"/>
      <c r="BL22" s="23"/>
      <c r="BM22" s="24"/>
      <c r="BN22"/>
      <c r="BO22" s="57"/>
      <c r="BP22"/>
      <c r="BQ22" s="21"/>
      <c r="BR22" s="1183"/>
      <c r="BS22" s="1183"/>
      <c r="BT22" s="1183"/>
      <c r="BU22" s="1183"/>
      <c r="BV22" s="1183"/>
      <c r="BW22" s="1183"/>
      <c r="BX22" s="1183"/>
      <c r="BY22" s="1183"/>
      <c r="BZ22" s="1183"/>
      <c r="CA22" s="1183"/>
      <c r="CB22" s="1183"/>
      <c r="CC22" s="1183"/>
      <c r="CD22" s="1183"/>
      <c r="CE22" s="1183"/>
      <c r="CF22" s="1183"/>
      <c r="CG22" s="1183"/>
      <c r="CH22" s="22"/>
      <c r="CI22" s="22"/>
      <c r="CJ22" s="23"/>
      <c r="CK22" s="24"/>
      <c r="CL22"/>
    </row>
    <row r="23" spans="1:90" s="16" customFormat="1" ht="16" customHeight="1" x14ac:dyDescent="0.25">
      <c r="A23" s="10"/>
      <c r="B23" s="11"/>
      <c r="C23" s="301" t="str">
        <f t="shared" si="11"/>
        <v>FK6</v>
      </c>
      <c r="D23" s="291" t="s">
        <v>62</v>
      </c>
      <c r="E23" s="62" t="s">
        <v>63</v>
      </c>
      <c r="F23" s="63"/>
      <c r="G23" s="63"/>
      <c r="H23" s="63"/>
      <c r="I23" s="63"/>
      <c r="J23" s="295" t="s">
        <v>61</v>
      </c>
      <c r="K23" s="1238"/>
      <c r="L23" s="1191"/>
      <c r="M23" s="33"/>
      <c r="N23" s="397"/>
      <c r="O23" s="321"/>
      <c r="P23" s="314">
        <f t="shared" si="3"/>
        <v>0</v>
      </c>
      <c r="Q23" s="325"/>
      <c r="R23" s="321"/>
      <c r="S23" s="314">
        <f t="shared" si="4"/>
        <v>0</v>
      </c>
      <c r="T23" s="325"/>
      <c r="U23" s="321"/>
      <c r="V23" s="314">
        <f t="shared" si="5"/>
        <v>0</v>
      </c>
      <c r="W23" s="325"/>
      <c r="X23" s="321"/>
      <c r="Y23" s="388">
        <f t="shared" si="6"/>
        <v>0</v>
      </c>
      <c r="Z23" s="33"/>
      <c r="AA23" s="389"/>
      <c r="AB23" s="330"/>
      <c r="AC23" s="314">
        <f t="shared" si="7"/>
        <v>0</v>
      </c>
      <c r="AD23" s="329"/>
      <c r="AE23" s="330"/>
      <c r="AF23" s="314">
        <f t="shared" si="8"/>
        <v>0</v>
      </c>
      <c r="AG23" s="329"/>
      <c r="AH23" s="330"/>
      <c r="AI23" s="314">
        <f t="shared" si="9"/>
        <v>0</v>
      </c>
      <c r="AJ23" s="329"/>
      <c r="AK23" s="330"/>
      <c r="AL23" s="388">
        <f t="shared" si="10"/>
        <v>0</v>
      </c>
      <c r="AM23" s="33"/>
      <c r="AN23" s="318">
        <f t="shared" si="12"/>
        <v>0</v>
      </c>
      <c r="AO23" s="319">
        <f t="shared" si="13"/>
        <v>0</v>
      </c>
      <c r="AP23" s="10"/>
      <c r="AQ23" s="11"/>
      <c r="AR23"/>
      <c r="AS23" s="21"/>
      <c r="AT23" s="1183"/>
      <c r="AU23" s="1183"/>
      <c r="AV23" s="1183"/>
      <c r="AW23" s="1183"/>
      <c r="AX23" s="1183"/>
      <c r="AY23" s="1183"/>
      <c r="AZ23" s="1183"/>
      <c r="BA23" s="1183"/>
      <c r="BB23" s="1183"/>
      <c r="BC23" s="1183"/>
      <c r="BD23" s="1183"/>
      <c r="BE23" s="1183"/>
      <c r="BF23" s="1183"/>
      <c r="BG23" s="1183"/>
      <c r="BH23" s="1183"/>
      <c r="BI23" s="1183"/>
      <c r="BJ23" s="22"/>
      <c r="BK23" s="22"/>
      <c r="BL23" s="23"/>
      <c r="BM23" s="24"/>
      <c r="BN23"/>
      <c r="BO23" s="57"/>
      <c r="BP23"/>
      <c r="BQ23" s="21"/>
      <c r="BR23" s="1183"/>
      <c r="BS23" s="1183"/>
      <c r="BT23" s="1183"/>
      <c r="BU23" s="1183"/>
      <c r="BV23" s="1183"/>
      <c r="BW23" s="1183"/>
      <c r="BX23" s="1183"/>
      <c r="BY23" s="1183"/>
      <c r="BZ23" s="1183"/>
      <c r="CA23" s="1183"/>
      <c r="CB23" s="1183"/>
      <c r="CC23" s="1183"/>
      <c r="CD23" s="1183"/>
      <c r="CE23" s="1183"/>
      <c r="CF23" s="1183"/>
      <c r="CG23" s="1183"/>
      <c r="CH23" s="22"/>
      <c r="CI23" s="22"/>
      <c r="CJ23" s="23"/>
      <c r="CK23" s="24"/>
      <c r="CL23"/>
    </row>
    <row r="24" spans="1:90" s="16" customFormat="1" ht="16" customHeight="1" x14ac:dyDescent="0.25">
      <c r="A24" s="10"/>
      <c r="B24" s="11"/>
      <c r="C24" s="301" t="str">
        <f t="shared" si="11"/>
        <v>FK7</v>
      </c>
      <c r="D24" s="291" t="s">
        <v>64</v>
      </c>
      <c r="E24" s="62" t="s">
        <v>65</v>
      </c>
      <c r="F24" s="63"/>
      <c r="G24" s="63"/>
      <c r="H24" s="63"/>
      <c r="I24" s="63"/>
      <c r="J24" s="295" t="s">
        <v>61</v>
      </c>
      <c r="K24" s="1238"/>
      <c r="L24" s="1191"/>
      <c r="M24" s="33"/>
      <c r="N24" s="397"/>
      <c r="O24" s="323"/>
      <c r="P24" s="314">
        <f t="shared" si="3"/>
        <v>0</v>
      </c>
      <c r="Q24" s="325"/>
      <c r="R24" s="323"/>
      <c r="S24" s="314">
        <f>Q24*R24</f>
        <v>0</v>
      </c>
      <c r="T24" s="325"/>
      <c r="U24" s="323"/>
      <c r="V24" s="314">
        <f>T24*U24</f>
        <v>0</v>
      </c>
      <c r="W24" s="325"/>
      <c r="X24" s="323"/>
      <c r="Y24" s="388">
        <f>W24*X24</f>
        <v>0</v>
      </c>
      <c r="Z24" s="33"/>
      <c r="AA24" s="389"/>
      <c r="AB24" s="330"/>
      <c r="AC24" s="314">
        <f t="shared" si="7"/>
        <v>0</v>
      </c>
      <c r="AD24" s="329"/>
      <c r="AE24" s="330"/>
      <c r="AF24" s="314">
        <f t="shared" si="8"/>
        <v>0</v>
      </c>
      <c r="AG24" s="329"/>
      <c r="AH24" s="330"/>
      <c r="AI24" s="314">
        <f t="shared" si="9"/>
        <v>0</v>
      </c>
      <c r="AJ24" s="329"/>
      <c r="AK24" s="330"/>
      <c r="AL24" s="388">
        <f>AJ24*AK24</f>
        <v>0</v>
      </c>
      <c r="AM24" s="33"/>
      <c r="AN24" s="318">
        <f t="shared" si="12"/>
        <v>0</v>
      </c>
      <c r="AO24" s="319">
        <f t="shared" si="13"/>
        <v>0</v>
      </c>
      <c r="AP24" s="10"/>
      <c r="AQ24" s="11"/>
      <c r="AR24"/>
      <c r="AS24" s="21"/>
      <c r="AT24" s="1183"/>
      <c r="AU24" s="1183"/>
      <c r="AV24" s="1183"/>
      <c r="AW24" s="1183"/>
      <c r="AX24" s="1183"/>
      <c r="AY24" s="1183"/>
      <c r="AZ24" s="1183"/>
      <c r="BA24" s="1183"/>
      <c r="BB24" s="1183"/>
      <c r="BC24" s="1183"/>
      <c r="BD24" s="1183"/>
      <c r="BE24" s="1183"/>
      <c r="BF24" s="1183"/>
      <c r="BG24" s="1183"/>
      <c r="BH24" s="1183"/>
      <c r="BI24" s="1183"/>
      <c r="BJ24" s="22"/>
      <c r="BK24" s="22"/>
      <c r="BL24" s="23"/>
      <c r="BM24" s="24"/>
      <c r="BN24"/>
      <c r="BO24" s="57"/>
      <c r="BP24"/>
      <c r="BQ24" s="21"/>
      <c r="BR24" s="1183"/>
      <c r="BS24" s="1183"/>
      <c r="BT24" s="1183"/>
      <c r="BU24" s="1183"/>
      <c r="BV24" s="1183"/>
      <c r="BW24" s="1183"/>
      <c r="BX24" s="1183"/>
      <c r="BY24" s="1183"/>
      <c r="BZ24" s="1183"/>
      <c r="CA24" s="1183"/>
      <c r="CB24" s="1183"/>
      <c r="CC24" s="1183"/>
      <c r="CD24" s="1183"/>
      <c r="CE24" s="1183"/>
      <c r="CF24" s="1183"/>
      <c r="CG24" s="1183"/>
      <c r="CH24" s="22"/>
      <c r="CI24" s="22"/>
      <c r="CJ24" s="23"/>
      <c r="CK24" s="24"/>
      <c r="CL24"/>
    </row>
    <row r="25" spans="1:90" s="16" customFormat="1" ht="16" customHeight="1" x14ac:dyDescent="0.25">
      <c r="A25" s="10"/>
      <c r="B25" s="11"/>
      <c r="C25" s="301" t="str">
        <f t="shared" si="11"/>
        <v>FK8</v>
      </c>
      <c r="D25" s="291" t="s">
        <v>66</v>
      </c>
      <c r="E25" s="62" t="s">
        <v>67</v>
      </c>
      <c r="F25" s="63"/>
      <c r="G25" s="63"/>
      <c r="H25" s="63"/>
      <c r="I25" s="63"/>
      <c r="J25" s="295" t="s">
        <v>61</v>
      </c>
      <c r="K25" s="1238"/>
      <c r="L25" s="1191"/>
      <c r="M25" s="33"/>
      <c r="N25" s="397"/>
      <c r="O25" s="321"/>
      <c r="P25" s="314">
        <f t="shared" si="3"/>
        <v>0</v>
      </c>
      <c r="Q25" s="325"/>
      <c r="R25" s="321"/>
      <c r="S25" s="314">
        <f t="shared" si="4"/>
        <v>0</v>
      </c>
      <c r="T25" s="325"/>
      <c r="U25" s="321"/>
      <c r="V25" s="314">
        <f t="shared" si="5"/>
        <v>0</v>
      </c>
      <c r="W25" s="325"/>
      <c r="X25" s="321"/>
      <c r="Y25" s="388">
        <f t="shared" si="6"/>
        <v>0</v>
      </c>
      <c r="Z25" s="33"/>
      <c r="AA25" s="389"/>
      <c r="AB25" s="330"/>
      <c r="AC25" s="314">
        <f t="shared" si="7"/>
        <v>0</v>
      </c>
      <c r="AD25" s="329"/>
      <c r="AE25" s="330"/>
      <c r="AF25" s="314">
        <f t="shared" si="8"/>
        <v>0</v>
      </c>
      <c r="AG25" s="329"/>
      <c r="AH25" s="330"/>
      <c r="AI25" s="314">
        <f t="shared" si="9"/>
        <v>0</v>
      </c>
      <c r="AJ25" s="329"/>
      <c r="AK25" s="330"/>
      <c r="AL25" s="388">
        <f t="shared" si="10"/>
        <v>0</v>
      </c>
      <c r="AM25" s="33"/>
      <c r="AN25" s="318">
        <f t="shared" si="12"/>
        <v>0</v>
      </c>
      <c r="AO25" s="319">
        <f t="shared" si="13"/>
        <v>0</v>
      </c>
      <c r="AP25" s="10"/>
      <c r="AQ25" s="11"/>
      <c r="AR25"/>
      <c r="AS25" s="21"/>
      <c r="AT25" s="1183"/>
      <c r="AU25" s="1183"/>
      <c r="AV25" s="1183"/>
      <c r="AW25" s="1183"/>
      <c r="AX25" s="1183"/>
      <c r="AY25" s="1183"/>
      <c r="AZ25" s="1183"/>
      <c r="BA25" s="1183"/>
      <c r="BB25" s="1183"/>
      <c r="BC25" s="1183"/>
      <c r="BD25" s="1183"/>
      <c r="BE25" s="1183"/>
      <c r="BF25" s="1183"/>
      <c r="BG25" s="1183"/>
      <c r="BH25" s="1183"/>
      <c r="BI25" s="1183"/>
      <c r="BJ25" s="22"/>
      <c r="BK25" s="22"/>
      <c r="BL25" s="23"/>
      <c r="BM25" s="24"/>
      <c r="BN25"/>
      <c r="BO25" s="57"/>
      <c r="BP25"/>
      <c r="BQ25" s="21"/>
      <c r="BR25" s="1183"/>
      <c r="BS25" s="1183"/>
      <c r="BT25" s="1183"/>
      <c r="BU25" s="1183"/>
      <c r="BV25" s="1183"/>
      <c r="BW25" s="1183"/>
      <c r="BX25" s="1183"/>
      <c r="BY25" s="1183"/>
      <c r="BZ25" s="1183"/>
      <c r="CA25" s="1183"/>
      <c r="CB25" s="1183"/>
      <c r="CC25" s="1183"/>
      <c r="CD25" s="1183"/>
      <c r="CE25" s="1183"/>
      <c r="CF25" s="1183"/>
      <c r="CG25" s="1183"/>
      <c r="CH25" s="22"/>
      <c r="CI25" s="22"/>
      <c r="CJ25" s="23"/>
      <c r="CK25" s="24"/>
      <c r="CL25"/>
    </row>
    <row r="26" spans="1:90" s="16" customFormat="1" ht="16" customHeight="1" x14ac:dyDescent="0.25">
      <c r="A26" s="10"/>
      <c r="B26" s="11"/>
      <c r="C26" s="301" t="str">
        <f t="shared" si="11"/>
        <v>FK9</v>
      </c>
      <c r="D26" s="291" t="s">
        <v>68</v>
      </c>
      <c r="E26" s="62" t="s">
        <v>69</v>
      </c>
      <c r="F26" s="63"/>
      <c r="G26" s="63"/>
      <c r="H26" s="63"/>
      <c r="I26" s="63"/>
      <c r="J26" s="295" t="s">
        <v>61</v>
      </c>
      <c r="K26" s="1238"/>
      <c r="L26" s="1191"/>
      <c r="M26" s="33"/>
      <c r="N26" s="397"/>
      <c r="O26" s="321"/>
      <c r="P26" s="314">
        <f t="shared" ref="P26" si="24">N26*O26</f>
        <v>0</v>
      </c>
      <c r="Q26" s="325"/>
      <c r="R26" s="321"/>
      <c r="S26" s="314">
        <f t="shared" ref="S26" si="25">Q26*R26</f>
        <v>0</v>
      </c>
      <c r="T26" s="325"/>
      <c r="U26" s="321"/>
      <c r="V26" s="314">
        <f t="shared" ref="V26" si="26">T26*U26</f>
        <v>0</v>
      </c>
      <c r="W26" s="325"/>
      <c r="X26" s="321"/>
      <c r="Y26" s="388">
        <f t="shared" ref="Y26" si="27">W26*X26</f>
        <v>0</v>
      </c>
      <c r="Z26" s="33"/>
      <c r="AA26" s="389"/>
      <c r="AB26" s="330"/>
      <c r="AC26" s="314">
        <f t="shared" ref="AC26" si="28">AA26*AB26</f>
        <v>0</v>
      </c>
      <c r="AD26" s="329"/>
      <c r="AE26" s="330"/>
      <c r="AF26" s="314">
        <f t="shared" ref="AF26" si="29">AD26*AE26</f>
        <v>0</v>
      </c>
      <c r="AG26" s="329"/>
      <c r="AH26" s="330"/>
      <c r="AI26" s="314">
        <f t="shared" ref="AI26" si="30">AG26*AH26</f>
        <v>0</v>
      </c>
      <c r="AJ26" s="329"/>
      <c r="AK26" s="330"/>
      <c r="AL26" s="388">
        <f t="shared" ref="AL26" si="31">AJ26*AK26</f>
        <v>0</v>
      </c>
      <c r="AM26" s="33"/>
      <c r="AN26" s="318">
        <f t="shared" ref="AN26" si="32">SUMPRODUCT((N$16:AL$16=O$16)*(N26:AL26))</f>
        <v>0</v>
      </c>
      <c r="AO26" s="319">
        <f t="shared" ref="AO26" si="33">SUMPRODUCT((N$16:AL$16=P$16)*(N26:AL26))</f>
        <v>0</v>
      </c>
      <c r="AP26" s="10"/>
      <c r="AQ26" s="11"/>
      <c r="AR26"/>
      <c r="AS26" s="21"/>
      <c r="AT26" s="1183"/>
      <c r="AU26" s="1183"/>
      <c r="AV26" s="1183"/>
      <c r="AW26" s="1183"/>
      <c r="AX26" s="1183"/>
      <c r="AY26" s="1183"/>
      <c r="AZ26" s="1183"/>
      <c r="BA26" s="1183"/>
      <c r="BB26" s="1183"/>
      <c r="BC26" s="1183"/>
      <c r="BD26" s="1183"/>
      <c r="BE26" s="1183"/>
      <c r="BF26" s="1183"/>
      <c r="BG26" s="1183"/>
      <c r="BH26" s="1183"/>
      <c r="BI26" s="1183"/>
      <c r="BJ26" s="22"/>
      <c r="BK26" s="22"/>
      <c r="BL26" s="23"/>
      <c r="BM26" s="24"/>
      <c r="BN26"/>
      <c r="BO26" s="57"/>
      <c r="BP26"/>
      <c r="BQ26" s="21"/>
      <c r="BR26" s="1183"/>
      <c r="BS26" s="1183"/>
      <c r="BT26" s="1183"/>
      <c r="BU26" s="1183"/>
      <c r="BV26" s="1183"/>
      <c r="BW26" s="1183"/>
      <c r="BX26" s="1183"/>
      <c r="BY26" s="1183"/>
      <c r="BZ26" s="1183"/>
      <c r="CA26" s="1183"/>
      <c r="CB26" s="1183"/>
      <c r="CC26" s="1183"/>
      <c r="CD26" s="1183"/>
      <c r="CE26" s="1183"/>
      <c r="CF26" s="1183"/>
      <c r="CG26" s="1183"/>
      <c r="CH26" s="22"/>
      <c r="CI26" s="22"/>
      <c r="CJ26" s="23"/>
      <c r="CK26" s="24"/>
      <c r="CL26"/>
    </row>
    <row r="27" spans="1:90" s="16" customFormat="1" ht="16" customHeight="1" thickBot="1" x14ac:dyDescent="0.4">
      <c r="A27" s="10"/>
      <c r="B27" s="11"/>
      <c r="C27" s="302" t="str">
        <f t="shared" si="11"/>
        <v>FK10</v>
      </c>
      <c r="D27" s="303"/>
      <c r="E27" s="304"/>
      <c r="F27" s="305"/>
      <c r="G27" s="305"/>
      <c r="H27" s="306"/>
      <c r="I27" s="306"/>
      <c r="J27" s="307" t="s">
        <v>61</v>
      </c>
      <c r="K27" s="1255"/>
      <c r="L27" s="1256"/>
      <c r="M27" s="33"/>
      <c r="N27" s="398"/>
      <c r="O27" s="415"/>
      <c r="P27" s="392">
        <f t="shared" si="3"/>
        <v>0</v>
      </c>
      <c r="Q27" s="411"/>
      <c r="R27" s="415"/>
      <c r="S27" s="392">
        <f t="shared" si="4"/>
        <v>0</v>
      </c>
      <c r="T27" s="411"/>
      <c r="U27" s="415"/>
      <c r="V27" s="392">
        <f t="shared" si="5"/>
        <v>0</v>
      </c>
      <c r="W27" s="411"/>
      <c r="X27" s="399"/>
      <c r="Y27" s="395">
        <f t="shared" si="6"/>
        <v>0</v>
      </c>
      <c r="Z27" s="33"/>
      <c r="AA27" s="390"/>
      <c r="AB27" s="391"/>
      <c r="AC27" s="392">
        <f t="shared" si="7"/>
        <v>0</v>
      </c>
      <c r="AD27" s="393"/>
      <c r="AE27" s="391"/>
      <c r="AF27" s="392">
        <f t="shared" si="8"/>
        <v>0</v>
      </c>
      <c r="AG27" s="394"/>
      <c r="AH27" s="391"/>
      <c r="AI27" s="392">
        <f t="shared" si="9"/>
        <v>0</v>
      </c>
      <c r="AJ27" s="393"/>
      <c r="AK27" s="391"/>
      <c r="AL27" s="395">
        <f t="shared" si="10"/>
        <v>0</v>
      </c>
      <c r="AM27" s="33"/>
      <c r="AN27" s="318">
        <f t="shared" si="12"/>
        <v>0</v>
      </c>
      <c r="AO27" s="319">
        <f t="shared" si="13"/>
        <v>0</v>
      </c>
      <c r="AP27" s="10"/>
      <c r="AQ27" s="11"/>
      <c r="AR27"/>
      <c r="AS27" s="21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 s="22"/>
      <c r="BK27" s="22"/>
      <c r="BL27" s="23"/>
      <c r="BM27" s="24"/>
      <c r="BN27"/>
      <c r="BO27" s="57"/>
      <c r="BP27"/>
      <c r="BQ27" s="21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 s="22"/>
      <c r="CI27" s="22"/>
      <c r="CJ27" s="23"/>
      <c r="CK27" s="24"/>
      <c r="CL27"/>
    </row>
    <row r="28" spans="1:90" ht="6" customHeight="1" thickBot="1" x14ac:dyDescent="0.4">
      <c r="A28" s="10"/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"/>
      <c r="P28" s="381"/>
      <c r="Q28" s="3"/>
      <c r="R28" s="7"/>
      <c r="S28" s="381"/>
      <c r="T28" s="3"/>
      <c r="U28" s="7"/>
      <c r="V28" s="381"/>
      <c r="W28" s="3"/>
      <c r="X28" s="7"/>
      <c r="Y28" s="381"/>
      <c r="Z28" s="3"/>
      <c r="AA28" s="3"/>
      <c r="AB28" s="7"/>
      <c r="AC28" s="381"/>
      <c r="AD28" s="3"/>
      <c r="AE28" s="7"/>
      <c r="AF28" s="381"/>
      <c r="AG28" s="3"/>
      <c r="AH28" s="7"/>
      <c r="AI28" s="381"/>
      <c r="AJ28" s="3"/>
      <c r="AK28" s="7"/>
      <c r="AL28" s="381"/>
      <c r="AM28" s="3"/>
      <c r="AN28" s="34"/>
      <c r="AO28" s="34"/>
      <c r="AP28" s="10"/>
      <c r="AQ28" s="11"/>
    </row>
    <row r="29" spans="1:90" ht="16" customHeight="1" thickBot="1" x14ac:dyDescent="0.4">
      <c r="A29" s="10"/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25"/>
      <c r="N29" s="19"/>
      <c r="O29" s="74"/>
      <c r="P29" s="315">
        <f>SUM(P18:P27)</f>
        <v>0</v>
      </c>
      <c r="Q29" s="19"/>
      <c r="R29" s="74"/>
      <c r="S29" s="315">
        <f>SUM(S18:S27)</f>
        <v>0</v>
      </c>
      <c r="T29" s="19"/>
      <c r="U29" s="74"/>
      <c r="V29" s="315">
        <f>SUM(V18:V27)</f>
        <v>0</v>
      </c>
      <c r="W29" s="19"/>
      <c r="X29" s="74"/>
      <c r="Y29" s="315">
        <f>SUM(Y18:Y27)</f>
        <v>0</v>
      </c>
      <c r="Z29" s="25"/>
      <c r="AA29" s="19"/>
      <c r="AB29" s="74"/>
      <c r="AC29" s="315">
        <f>SUM(AC18:AC27)</f>
        <v>0</v>
      </c>
      <c r="AD29" s="19"/>
      <c r="AE29" s="74"/>
      <c r="AF29" s="315">
        <f>SUM(AF18:AF27)</f>
        <v>0</v>
      </c>
      <c r="AG29" s="19"/>
      <c r="AH29" s="74"/>
      <c r="AI29" s="315">
        <f>SUM(AI18:AI27)</f>
        <v>0</v>
      </c>
      <c r="AJ29" s="19"/>
      <c r="AK29" s="74"/>
      <c r="AL29" s="315">
        <f>SUM(AL18:AL27)</f>
        <v>0</v>
      </c>
      <c r="AM29" s="25"/>
      <c r="AN29" s="18"/>
      <c r="AO29" s="315">
        <f>SUM(AO18:AO27)</f>
        <v>0</v>
      </c>
      <c r="AP29" s="10"/>
      <c r="AQ29" s="11"/>
      <c r="BI29" s="1186"/>
      <c r="BJ29" s="1186"/>
      <c r="BK29" s="1186"/>
      <c r="BL29" s="18"/>
      <c r="BM29" s="25"/>
      <c r="CG29" s="1186"/>
      <c r="CH29" s="1186"/>
      <c r="CI29" s="1186"/>
      <c r="CJ29" s="18"/>
      <c r="CK29" s="25"/>
    </row>
    <row r="30" spans="1:90" ht="6" customHeight="1" x14ac:dyDescent="0.25">
      <c r="A30" s="10"/>
      <c r="B30" s="12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75"/>
      <c r="P30" s="14"/>
      <c r="Q30" s="14"/>
      <c r="R30" s="75"/>
      <c r="S30" s="14"/>
      <c r="T30" s="14"/>
      <c r="U30" s="75"/>
      <c r="V30" s="14"/>
      <c r="W30" s="14"/>
      <c r="X30" s="75"/>
      <c r="Y30" s="14"/>
      <c r="Z30" s="14"/>
      <c r="AA30" s="14"/>
      <c r="AB30" s="75"/>
      <c r="AC30" s="14"/>
      <c r="AD30" s="14"/>
      <c r="AE30" s="75"/>
      <c r="AF30" s="14"/>
      <c r="AG30" s="14"/>
      <c r="AH30" s="75"/>
      <c r="AI30" s="14"/>
      <c r="AJ30" s="14"/>
      <c r="AK30" s="75"/>
      <c r="AL30" s="14"/>
      <c r="AM30" s="14"/>
      <c r="AN30" s="14"/>
      <c r="AO30" s="14"/>
      <c r="AP30" s="13"/>
      <c r="AQ30" s="11"/>
    </row>
    <row r="31" spans="1:90" ht="6" customHeight="1" thickBot="1" x14ac:dyDescent="0.3">
      <c r="A31" s="10"/>
      <c r="B31" s="11"/>
      <c r="AP31" s="10"/>
      <c r="AQ31" s="11"/>
    </row>
    <row r="32" spans="1:90" s="16" customFormat="1" ht="18" x14ac:dyDescent="0.35">
      <c r="A32" s="10"/>
      <c r="B32" s="11"/>
      <c r="C32" s="296"/>
      <c r="D32" s="297" t="s">
        <v>24</v>
      </c>
      <c r="E32" s="297"/>
      <c r="F32" s="297"/>
      <c r="G32" s="297"/>
      <c r="H32" s="297"/>
      <c r="I32" s="297"/>
      <c r="J32" s="297"/>
      <c r="K32" s="1228" t="s">
        <v>70</v>
      </c>
      <c r="L32" s="1229"/>
      <c r="M32" s="334"/>
      <c r="N32" s="382" t="s">
        <v>43</v>
      </c>
      <c r="O32" s="383" t="s">
        <v>44</v>
      </c>
      <c r="P32" s="383" t="s">
        <v>45</v>
      </c>
      <c r="Q32" s="383" t="s">
        <v>43</v>
      </c>
      <c r="R32" s="383" t="s">
        <v>44</v>
      </c>
      <c r="S32" s="383" t="s">
        <v>45</v>
      </c>
      <c r="T32" s="383" t="s">
        <v>43</v>
      </c>
      <c r="U32" s="383" t="s">
        <v>44</v>
      </c>
      <c r="V32" s="383" t="s">
        <v>45</v>
      </c>
      <c r="W32" s="383" t="s">
        <v>43</v>
      </c>
      <c r="X32" s="383" t="s">
        <v>44</v>
      </c>
      <c r="Y32" s="384" t="s">
        <v>45</v>
      </c>
      <c r="Z32" s="335"/>
      <c r="AA32" s="382" t="s">
        <v>43</v>
      </c>
      <c r="AB32" s="383" t="s">
        <v>44</v>
      </c>
      <c r="AC32" s="383" t="s">
        <v>45</v>
      </c>
      <c r="AD32" s="383" t="s">
        <v>43</v>
      </c>
      <c r="AE32" s="383" t="s">
        <v>44</v>
      </c>
      <c r="AF32" s="383" t="s">
        <v>45</v>
      </c>
      <c r="AG32" s="383" t="s">
        <v>43</v>
      </c>
      <c r="AH32" s="383" t="s">
        <v>44</v>
      </c>
      <c r="AI32" s="383" t="s">
        <v>45</v>
      </c>
      <c r="AJ32" s="383" t="s">
        <v>43</v>
      </c>
      <c r="AK32" s="383" t="s">
        <v>44</v>
      </c>
      <c r="AL32" s="384" t="s">
        <v>45</v>
      </c>
      <c r="AM32" s="334"/>
      <c r="AN32" s="317" t="s">
        <v>44</v>
      </c>
      <c r="AO32" s="313" t="s">
        <v>71</v>
      </c>
      <c r="AP32" s="10"/>
      <c r="AQ32"/>
      <c r="AR32"/>
      <c r="AS32" s="1201"/>
      <c r="AT32" s="1201"/>
      <c r="AU32" s="1201"/>
      <c r="AV32" s="1201"/>
      <c r="AW32" s="1201"/>
      <c r="AX32" s="1201"/>
      <c r="AY32" s="1201"/>
      <c r="AZ32" s="1201"/>
      <c r="BA32" s="1201"/>
      <c r="BB32" s="1201"/>
      <c r="BC32" s="1201"/>
      <c r="BD32" s="1201"/>
      <c r="BE32" s="1201"/>
      <c r="BF32" s="1201"/>
      <c r="BG32" s="1201"/>
      <c r="BH32" s="1201"/>
      <c r="BI32" s="1201"/>
      <c r="BJ32" s="7"/>
      <c r="BK32" s="7"/>
      <c r="BL32" s="20"/>
      <c r="BM32" s="7"/>
      <c r="BN32"/>
      <c r="BO32" s="57"/>
      <c r="BP32"/>
      <c r="BQ32" s="1201"/>
      <c r="BR32" s="1201"/>
      <c r="BS32" s="1201"/>
      <c r="BT32" s="1201"/>
      <c r="BU32" s="1201"/>
      <c r="BV32" s="1201"/>
      <c r="BW32" s="1201"/>
      <c r="BX32" s="1201"/>
      <c r="BY32" s="1201"/>
      <c r="BZ32" s="1201"/>
      <c r="CA32" s="1201"/>
      <c r="CB32" s="1201"/>
      <c r="CC32" s="1201"/>
      <c r="CD32" s="1201"/>
      <c r="CE32" s="1201"/>
      <c r="CF32" s="1201"/>
      <c r="CG32" s="1201"/>
      <c r="CH32" s="7"/>
      <c r="CI32" s="7"/>
      <c r="CJ32" s="20"/>
      <c r="CK32" s="7"/>
      <c r="CL32"/>
    </row>
    <row r="33" spans="1:90" s="16" customFormat="1" ht="15.5" x14ac:dyDescent="0.35">
      <c r="A33" s="10"/>
      <c r="B33" s="11"/>
      <c r="C33" s="300"/>
      <c r="D33" s="336" t="s">
        <v>47</v>
      </c>
      <c r="E33" s="337" t="s">
        <v>48</v>
      </c>
      <c r="F33" s="289"/>
      <c r="G33" s="289"/>
      <c r="H33" s="289"/>
      <c r="I33" s="289"/>
      <c r="J33" s="336" t="s">
        <v>72</v>
      </c>
      <c r="K33" s="1222" t="s">
        <v>73</v>
      </c>
      <c r="L33" s="1223"/>
      <c r="M33" s="338"/>
      <c r="N33" s="385" t="str">
        <f>"["&amp; 'Zusammenfassung (DE)'!$I$14 &amp;"/ME]"</f>
        <v>[EUR/ME]</v>
      </c>
      <c r="O33" s="290" t="s">
        <v>51</v>
      </c>
      <c r="P33" s="290" t="str">
        <f>"["&amp; 'Zusammenfassung (DE)'!$I$14 &amp; "]"</f>
        <v>[EUR]</v>
      </c>
      <c r="Q33" s="290" t="str">
        <f>"["&amp; 'Zusammenfassung (DE)'!$I$14 &amp;"/ME]"</f>
        <v>[EUR/ME]</v>
      </c>
      <c r="R33" s="290" t="s">
        <v>51</v>
      </c>
      <c r="S33" s="290" t="str">
        <f>"["&amp; 'Zusammenfassung (DE)'!$I$14 &amp; "]"</f>
        <v>[EUR]</v>
      </c>
      <c r="T33" s="290" t="str">
        <f>"["&amp; 'Zusammenfassung (DE)'!$I$14 &amp;"/ME]"</f>
        <v>[EUR/ME]</v>
      </c>
      <c r="U33" s="290" t="s">
        <v>51</v>
      </c>
      <c r="V33" s="290" t="str">
        <f>"["&amp; 'Zusammenfassung (DE)'!$I$14 &amp; "]"</f>
        <v>[EUR]</v>
      </c>
      <c r="W33" s="290" t="str">
        <f>"["&amp; 'Zusammenfassung (DE)'!$I$14 &amp;"/ME]"</f>
        <v>[EUR/ME]</v>
      </c>
      <c r="X33" s="290" t="s">
        <v>51</v>
      </c>
      <c r="Y33" s="386" t="str">
        <f>"["&amp; 'Zusammenfassung (DE)'!$I$14 &amp; "]"</f>
        <v>[EUR]</v>
      </c>
      <c r="Z33" s="339"/>
      <c r="AA33" s="385" t="str">
        <f>"["&amp; 'Zusammenfassung (DE)'!$I$14 &amp;"/ME]"</f>
        <v>[EUR/ME]</v>
      </c>
      <c r="AB33" s="290" t="s">
        <v>51</v>
      </c>
      <c r="AC33" s="290" t="str">
        <f>"["&amp; 'Zusammenfassung (DE)'!$I$14 &amp; "]"</f>
        <v>[EUR]</v>
      </c>
      <c r="AD33" s="290" t="str">
        <f>"["&amp; 'Zusammenfassung (DE)'!$I$14 &amp;"/ME]"</f>
        <v>[EUR/ME]</v>
      </c>
      <c r="AE33" s="290" t="s">
        <v>51</v>
      </c>
      <c r="AF33" s="290" t="str">
        <f>"["&amp; 'Zusammenfassung (DE)'!$I$14 &amp; "]"</f>
        <v>[EUR]</v>
      </c>
      <c r="AG33" s="290" t="str">
        <f>"["&amp; 'Zusammenfassung (DE)'!$I$14 &amp;"/ME]"</f>
        <v>[EUR/ME]</v>
      </c>
      <c r="AH33" s="290" t="s">
        <v>51</v>
      </c>
      <c r="AI33" s="290" t="str">
        <f>"["&amp; 'Zusammenfassung (DE)'!$I$14 &amp; "]"</f>
        <v>[EUR]</v>
      </c>
      <c r="AJ33" s="290" t="str">
        <f>"["&amp; 'Zusammenfassung (DE)'!$I$14 &amp;"/ME]"</f>
        <v>[EUR/ME]</v>
      </c>
      <c r="AK33" s="290" t="s">
        <v>51</v>
      </c>
      <c r="AL33" s="386" t="str">
        <f>"["&amp; 'Zusammenfassung (DE)'!$I$14 &amp; "]"</f>
        <v>[EUR]</v>
      </c>
      <c r="AM33" s="338"/>
      <c r="AN33" s="287" t="s">
        <v>51</v>
      </c>
      <c r="AO33" s="290" t="str">
        <f>"["&amp; 'Zusammenfassung (DE)'!$I$14 &amp; "]"</f>
        <v>[EUR]</v>
      </c>
      <c r="AP33" s="10"/>
      <c r="AQ33"/>
      <c r="AR33"/>
      <c r="AS33" s="21"/>
      <c r="AT33" s="1184"/>
      <c r="AU33" s="1184"/>
      <c r="AV33" s="1184"/>
      <c r="AW33" s="1184"/>
      <c r="AX33" s="1185"/>
      <c r="AY33" s="1185"/>
      <c r="AZ33" s="1185"/>
      <c r="BA33" s="1185"/>
      <c r="BB33" s="1185"/>
      <c r="BC33" s="1185"/>
      <c r="BD33" s="1185"/>
      <c r="BE33" s="1185"/>
      <c r="BF33" s="1185"/>
      <c r="BG33" s="1185"/>
      <c r="BH33" s="1185"/>
      <c r="BI33" s="1185"/>
      <c r="BJ33" s="7"/>
      <c r="BK33" s="7"/>
      <c r="BL33" s="20"/>
      <c r="BM33" s="7"/>
      <c r="BN33"/>
      <c r="BO33" s="57"/>
      <c r="BP33"/>
      <c r="BQ33" s="21"/>
      <c r="BR33" s="1184"/>
      <c r="BS33" s="1184"/>
      <c r="BT33" s="1184"/>
      <c r="BU33" s="1184"/>
      <c r="BV33" s="1185"/>
      <c r="BW33" s="1185"/>
      <c r="BX33" s="1185"/>
      <c r="BY33" s="1185"/>
      <c r="BZ33" s="1185"/>
      <c r="CA33" s="1185"/>
      <c r="CB33" s="1185"/>
      <c r="CC33" s="1185"/>
      <c r="CD33" s="1185"/>
      <c r="CE33" s="1185"/>
      <c r="CF33" s="1185"/>
      <c r="CG33" s="1185"/>
      <c r="CH33" s="7"/>
      <c r="CI33" s="7"/>
      <c r="CJ33" s="20"/>
      <c r="CK33" s="7"/>
      <c r="CL33"/>
    </row>
    <row r="34" spans="1:90" s="16" customFormat="1" ht="15.5" x14ac:dyDescent="0.25">
      <c r="A34" s="10"/>
      <c r="B34" s="11"/>
      <c r="C34" s="301" t="str">
        <f t="shared" ref="C34:C39" si="34">"LK" &amp; ROW(C34)-ROW($C$32)-1</f>
        <v>LK1</v>
      </c>
      <c r="D34" s="356" t="s">
        <v>74</v>
      </c>
      <c r="E34" s="728" t="s">
        <v>75</v>
      </c>
      <c r="F34" s="729"/>
      <c r="G34" s="729"/>
      <c r="H34" s="729"/>
      <c r="I34" s="729"/>
      <c r="J34" s="340" t="s">
        <v>76</v>
      </c>
      <c r="K34" s="1224"/>
      <c r="L34" s="1225"/>
      <c r="M34" s="33"/>
      <c r="N34" s="410"/>
      <c r="O34" s="321"/>
      <c r="P34" s="314">
        <f t="shared" ref="P34:P39" si="35">N34*O34*K34</f>
        <v>0</v>
      </c>
      <c r="Q34" s="325"/>
      <c r="R34" s="321"/>
      <c r="S34" s="314">
        <f t="shared" ref="S34:S39" si="36">Q34*R34*K34</f>
        <v>0</v>
      </c>
      <c r="T34" s="325"/>
      <c r="U34" s="321"/>
      <c r="V34" s="314">
        <f t="shared" ref="V34:V39" si="37">T34*U34*K34</f>
        <v>0</v>
      </c>
      <c r="W34" s="325"/>
      <c r="X34" s="321"/>
      <c r="Y34" s="388">
        <f t="shared" ref="Y34:Y39" si="38">W34*X34*K34</f>
        <v>0</v>
      </c>
      <c r="Z34" s="33"/>
      <c r="AA34" s="400"/>
      <c r="AB34" s="344"/>
      <c r="AC34" s="314">
        <f t="shared" ref="AC34:AC39" si="39">AA34*AB34*K34</f>
        <v>0</v>
      </c>
      <c r="AD34" s="343"/>
      <c r="AE34" s="344"/>
      <c r="AF34" s="314">
        <f t="shared" ref="AF34:AF39" si="40">AD34*AE34*K34</f>
        <v>0</v>
      </c>
      <c r="AG34" s="343"/>
      <c r="AH34" s="344"/>
      <c r="AI34" s="314">
        <f t="shared" ref="AI34:AI39" si="41">AG34*AH34*K34</f>
        <v>0</v>
      </c>
      <c r="AJ34" s="343"/>
      <c r="AK34" s="344"/>
      <c r="AL34" s="388">
        <f t="shared" ref="AL34:AL39" si="42">AJ34*AK34*K34</f>
        <v>0</v>
      </c>
      <c r="AM34" s="33"/>
      <c r="AN34" s="318">
        <f t="shared" ref="AN34:AN39" si="43">SUMPRODUCT((N$16:AL$16=O$16)*(N34:AL34))</f>
        <v>0</v>
      </c>
      <c r="AO34" s="319">
        <f t="shared" ref="AO34:AO39" si="44">SUMPRODUCT((N$16:AL$16=P$16)*(N34:AL34))</f>
        <v>0</v>
      </c>
      <c r="AP34" s="10"/>
      <c r="AQ34"/>
      <c r="AR34"/>
      <c r="AS34" s="21"/>
      <c r="AT34" s="1183"/>
      <c r="AU34" s="1183"/>
      <c r="AV34" s="1183"/>
      <c r="AW34" s="1183"/>
      <c r="AX34" s="1183"/>
      <c r="AY34" s="1183"/>
      <c r="AZ34" s="1183"/>
      <c r="BA34" s="1183"/>
      <c r="BB34" s="1183"/>
      <c r="BC34" s="1183"/>
      <c r="BD34" s="1183"/>
      <c r="BE34" s="1183"/>
      <c r="BF34" s="1183"/>
      <c r="BG34" s="1183"/>
      <c r="BH34" s="1183"/>
      <c r="BI34" s="1183"/>
      <c r="BJ34" s="22"/>
      <c r="BK34" s="22"/>
      <c r="BL34" s="23"/>
      <c r="BM34" s="24"/>
      <c r="BN34"/>
      <c r="BO34" s="57"/>
      <c r="BP34"/>
      <c r="BQ34" s="21"/>
      <c r="BR34" s="1183"/>
      <c r="BS34" s="1183"/>
      <c r="BT34" s="1183"/>
      <c r="BU34" s="1183"/>
      <c r="BV34" s="1183"/>
      <c r="BW34" s="1183"/>
      <c r="BX34" s="1183"/>
      <c r="BY34" s="1183"/>
      <c r="BZ34" s="1183"/>
      <c r="CA34" s="1183"/>
      <c r="CB34" s="1183"/>
      <c r="CC34" s="1183"/>
      <c r="CD34" s="1183"/>
      <c r="CE34" s="1183"/>
      <c r="CF34" s="1183"/>
      <c r="CG34" s="1183"/>
      <c r="CH34" s="22"/>
      <c r="CI34" s="22"/>
      <c r="CJ34" s="23"/>
      <c r="CK34" s="24"/>
      <c r="CL34"/>
    </row>
    <row r="35" spans="1:90" s="16" customFormat="1" ht="16" customHeight="1" x14ac:dyDescent="0.25">
      <c r="A35" s="10"/>
      <c r="B35" s="11"/>
      <c r="C35" s="301" t="str">
        <f t="shared" si="34"/>
        <v>LK2</v>
      </c>
      <c r="D35" s="292" t="s">
        <v>74</v>
      </c>
      <c r="E35" s="730" t="s">
        <v>77</v>
      </c>
      <c r="F35" s="294"/>
      <c r="G35" s="294"/>
      <c r="H35" s="294"/>
      <c r="I35" s="294"/>
      <c r="J35" s="341" t="s">
        <v>76</v>
      </c>
      <c r="K35" s="1226"/>
      <c r="L35" s="1227"/>
      <c r="M35" s="33"/>
      <c r="N35" s="397"/>
      <c r="O35" s="321"/>
      <c r="P35" s="314">
        <f t="shared" si="35"/>
        <v>0</v>
      </c>
      <c r="Q35" s="325"/>
      <c r="R35" s="321"/>
      <c r="S35" s="314">
        <f t="shared" si="36"/>
        <v>0</v>
      </c>
      <c r="T35" s="325"/>
      <c r="U35" s="321"/>
      <c r="V35" s="314">
        <f t="shared" si="37"/>
        <v>0</v>
      </c>
      <c r="W35" s="325"/>
      <c r="X35" s="321"/>
      <c r="Y35" s="388">
        <f t="shared" si="38"/>
        <v>0</v>
      </c>
      <c r="Z35" s="33"/>
      <c r="AA35" s="389"/>
      <c r="AB35" s="330"/>
      <c r="AC35" s="314">
        <f t="shared" si="39"/>
        <v>0</v>
      </c>
      <c r="AD35" s="329"/>
      <c r="AE35" s="330"/>
      <c r="AF35" s="314">
        <f t="shared" si="40"/>
        <v>0</v>
      </c>
      <c r="AG35" s="329"/>
      <c r="AH35" s="330"/>
      <c r="AI35" s="314">
        <f t="shared" si="41"/>
        <v>0</v>
      </c>
      <c r="AJ35" s="329"/>
      <c r="AK35" s="330"/>
      <c r="AL35" s="388">
        <f t="shared" si="42"/>
        <v>0</v>
      </c>
      <c r="AM35" s="33"/>
      <c r="AN35" s="318">
        <f t="shared" si="43"/>
        <v>0</v>
      </c>
      <c r="AO35" s="319">
        <f t="shared" si="44"/>
        <v>0</v>
      </c>
      <c r="AP35" s="10"/>
      <c r="AQ35" s="11"/>
      <c r="AR35"/>
      <c r="AS35" s="21"/>
      <c r="AT35" s="1183"/>
      <c r="AU35" s="1183"/>
      <c r="AV35" s="1183"/>
      <c r="AW35" s="1183"/>
      <c r="AX35" s="1183"/>
      <c r="AY35" s="1183"/>
      <c r="AZ35" s="1183"/>
      <c r="BA35" s="1183"/>
      <c r="BB35" s="1183"/>
      <c r="BC35" s="1183"/>
      <c r="BD35" s="1183"/>
      <c r="BE35" s="1183"/>
      <c r="BF35" s="1183"/>
      <c r="BG35" s="1183"/>
      <c r="BH35" s="1183"/>
      <c r="BI35" s="1183"/>
      <c r="BJ35" s="22"/>
      <c r="BK35" s="22"/>
      <c r="BL35" s="23"/>
      <c r="BM35" s="24"/>
      <c r="BN35"/>
      <c r="BO35" s="57"/>
      <c r="BP35"/>
      <c r="BQ35" s="21"/>
      <c r="BR35" s="1183"/>
      <c r="BS35" s="1183"/>
      <c r="BT35" s="1183"/>
      <c r="BU35" s="1183"/>
      <c r="BV35" s="1183"/>
      <c r="BW35" s="1183"/>
      <c r="BX35" s="1183"/>
      <c r="BY35" s="1183"/>
      <c r="BZ35" s="1183"/>
      <c r="CA35" s="1183"/>
      <c r="CB35" s="1183"/>
      <c r="CC35" s="1183"/>
      <c r="CD35" s="1183"/>
      <c r="CE35" s="1183"/>
      <c r="CF35" s="1183"/>
      <c r="CG35" s="1183"/>
      <c r="CH35" s="22"/>
      <c r="CI35" s="22"/>
      <c r="CJ35" s="23"/>
      <c r="CK35" s="24"/>
      <c r="CL35"/>
    </row>
    <row r="36" spans="1:90" s="16" customFormat="1" ht="16" customHeight="1" x14ac:dyDescent="0.25">
      <c r="A36" s="10"/>
      <c r="B36" s="11"/>
      <c r="C36" s="301" t="str">
        <f t="shared" si="34"/>
        <v>LK3</v>
      </c>
      <c r="D36" s="357" t="s">
        <v>78</v>
      </c>
      <c r="E36" s="731" t="s">
        <v>75</v>
      </c>
      <c r="F36" s="732"/>
      <c r="G36" s="732"/>
      <c r="H36" s="732"/>
      <c r="I36" s="732"/>
      <c r="J36" s="342" t="s">
        <v>76</v>
      </c>
      <c r="K36" s="1226"/>
      <c r="L36" s="1227"/>
      <c r="M36" s="33"/>
      <c r="N36" s="397"/>
      <c r="O36" s="321"/>
      <c r="P36" s="314">
        <f t="shared" si="35"/>
        <v>0</v>
      </c>
      <c r="Q36" s="325"/>
      <c r="R36" s="321"/>
      <c r="S36" s="314">
        <f t="shared" si="36"/>
        <v>0</v>
      </c>
      <c r="T36" s="325"/>
      <c r="U36" s="321"/>
      <c r="V36" s="314">
        <f t="shared" si="37"/>
        <v>0</v>
      </c>
      <c r="W36" s="325"/>
      <c r="X36" s="321"/>
      <c r="Y36" s="388">
        <f t="shared" si="38"/>
        <v>0</v>
      </c>
      <c r="Z36" s="33"/>
      <c r="AA36" s="401"/>
      <c r="AB36" s="332"/>
      <c r="AC36" s="314">
        <f t="shared" si="39"/>
        <v>0</v>
      </c>
      <c r="AD36" s="346"/>
      <c r="AE36" s="332"/>
      <c r="AF36" s="314">
        <f t="shared" si="40"/>
        <v>0</v>
      </c>
      <c r="AG36" s="345"/>
      <c r="AH36" s="332"/>
      <c r="AI36" s="314">
        <f t="shared" si="41"/>
        <v>0</v>
      </c>
      <c r="AJ36" s="346"/>
      <c r="AK36" s="332"/>
      <c r="AL36" s="388">
        <f t="shared" si="42"/>
        <v>0</v>
      </c>
      <c r="AM36" s="33"/>
      <c r="AN36" s="318">
        <f t="shared" si="43"/>
        <v>0</v>
      </c>
      <c r="AO36" s="319">
        <f t="shared" si="44"/>
        <v>0</v>
      </c>
      <c r="AP36" s="10"/>
      <c r="AQ36" s="11"/>
      <c r="AR36"/>
      <c r="AS36" s="21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 s="22"/>
      <c r="BK36" s="22"/>
      <c r="BL36" s="23"/>
      <c r="BM36" s="24"/>
      <c r="BN36"/>
      <c r="BO36" s="57"/>
      <c r="BP36"/>
      <c r="BQ36" s="21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 s="22"/>
      <c r="CI36" s="22"/>
      <c r="CJ36" s="23"/>
      <c r="CK36" s="24"/>
      <c r="CL36"/>
    </row>
    <row r="37" spans="1:90" s="16" customFormat="1" ht="16" customHeight="1" x14ac:dyDescent="0.25">
      <c r="A37" s="10"/>
      <c r="B37" s="11"/>
      <c r="C37" s="301" t="str">
        <f t="shared" si="34"/>
        <v>LK4</v>
      </c>
      <c r="D37" s="357" t="s">
        <v>78</v>
      </c>
      <c r="E37" s="731" t="s">
        <v>77</v>
      </c>
      <c r="F37" s="732"/>
      <c r="G37" s="732"/>
      <c r="H37" s="732"/>
      <c r="I37" s="732"/>
      <c r="J37" s="342" t="s">
        <v>76</v>
      </c>
      <c r="K37" s="1226"/>
      <c r="L37" s="1227"/>
      <c r="M37" s="33"/>
      <c r="N37" s="397"/>
      <c r="O37" s="323"/>
      <c r="P37" s="314">
        <f t="shared" si="35"/>
        <v>0</v>
      </c>
      <c r="Q37" s="325"/>
      <c r="R37" s="323"/>
      <c r="S37" s="314">
        <f t="shared" si="36"/>
        <v>0</v>
      </c>
      <c r="T37" s="325"/>
      <c r="U37" s="323"/>
      <c r="V37" s="314">
        <f t="shared" si="37"/>
        <v>0</v>
      </c>
      <c r="W37" s="325"/>
      <c r="X37" s="323"/>
      <c r="Y37" s="388">
        <f t="shared" si="38"/>
        <v>0</v>
      </c>
      <c r="Z37" s="33"/>
      <c r="AA37" s="401"/>
      <c r="AB37" s="332"/>
      <c r="AC37" s="314">
        <f t="shared" si="39"/>
        <v>0</v>
      </c>
      <c r="AD37" s="346"/>
      <c r="AE37" s="332"/>
      <c r="AF37" s="314">
        <f t="shared" si="40"/>
        <v>0</v>
      </c>
      <c r="AG37" s="345"/>
      <c r="AH37" s="332"/>
      <c r="AI37" s="314">
        <f t="shared" si="41"/>
        <v>0</v>
      </c>
      <c r="AJ37" s="346"/>
      <c r="AK37" s="332"/>
      <c r="AL37" s="388">
        <f t="shared" si="42"/>
        <v>0</v>
      </c>
      <c r="AM37" s="33"/>
      <c r="AN37" s="318">
        <f t="shared" si="43"/>
        <v>0</v>
      </c>
      <c r="AO37" s="319">
        <f t="shared" si="44"/>
        <v>0</v>
      </c>
      <c r="AP37" s="10"/>
      <c r="AQ37" s="11"/>
      <c r="AR37"/>
      <c r="AS37" s="21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 s="22"/>
      <c r="BK37" s="22"/>
      <c r="BL37" s="23"/>
      <c r="BM37" s="24"/>
      <c r="BN37"/>
      <c r="BO37" s="57"/>
      <c r="BP37"/>
      <c r="BQ37" s="21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 s="22"/>
      <c r="CI37" s="22"/>
      <c r="CJ37" s="23"/>
      <c r="CK37" s="24"/>
      <c r="CL37"/>
    </row>
    <row r="38" spans="1:90" s="16" customFormat="1" ht="16" customHeight="1" x14ac:dyDescent="0.25">
      <c r="A38" s="10"/>
      <c r="B38" s="11"/>
      <c r="C38" s="301" t="str">
        <f t="shared" si="34"/>
        <v>LK5</v>
      </c>
      <c r="D38" s="357" t="s">
        <v>79</v>
      </c>
      <c r="E38" s="731"/>
      <c r="F38" s="732"/>
      <c r="G38" s="732"/>
      <c r="H38" s="732"/>
      <c r="I38" s="732"/>
      <c r="J38" s="342" t="s">
        <v>76</v>
      </c>
      <c r="K38" s="1226"/>
      <c r="L38" s="1227"/>
      <c r="M38" s="33"/>
      <c r="N38" s="397"/>
      <c r="O38" s="321"/>
      <c r="P38" s="314">
        <f t="shared" si="35"/>
        <v>0</v>
      </c>
      <c r="Q38" s="325"/>
      <c r="R38" s="321"/>
      <c r="S38" s="314">
        <f t="shared" si="36"/>
        <v>0</v>
      </c>
      <c r="T38" s="325"/>
      <c r="U38" s="321"/>
      <c r="V38" s="314">
        <f t="shared" si="37"/>
        <v>0</v>
      </c>
      <c r="W38" s="325"/>
      <c r="X38" s="321"/>
      <c r="Y38" s="388">
        <f t="shared" si="38"/>
        <v>0</v>
      </c>
      <c r="Z38" s="33"/>
      <c r="AA38" s="401"/>
      <c r="AB38" s="332"/>
      <c r="AC38" s="314">
        <f t="shared" si="39"/>
        <v>0</v>
      </c>
      <c r="AD38" s="346"/>
      <c r="AE38" s="332"/>
      <c r="AF38" s="314">
        <f t="shared" si="40"/>
        <v>0</v>
      </c>
      <c r="AG38" s="345"/>
      <c r="AH38" s="332"/>
      <c r="AI38" s="314">
        <f t="shared" si="41"/>
        <v>0</v>
      </c>
      <c r="AJ38" s="346"/>
      <c r="AK38" s="332"/>
      <c r="AL38" s="388">
        <f t="shared" si="42"/>
        <v>0</v>
      </c>
      <c r="AM38" s="33"/>
      <c r="AN38" s="318">
        <f t="shared" si="43"/>
        <v>0</v>
      </c>
      <c r="AO38" s="319">
        <f t="shared" si="44"/>
        <v>0</v>
      </c>
      <c r="AP38" s="10"/>
      <c r="AQ38" s="11"/>
      <c r="AR38"/>
      <c r="AS38" s="21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 s="22"/>
      <c r="BK38" s="22"/>
      <c r="BL38" s="23"/>
      <c r="BM38" s="24"/>
      <c r="BN38"/>
      <c r="BO38" s="57"/>
      <c r="BP38"/>
      <c r="BQ38" s="21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 s="22"/>
      <c r="CI38" s="22"/>
      <c r="CJ38" s="23"/>
      <c r="CK38" s="24"/>
      <c r="CL38"/>
    </row>
    <row r="39" spans="1:90" s="16" customFormat="1" ht="16" customHeight="1" thickBot="1" x14ac:dyDescent="0.4">
      <c r="A39" s="10"/>
      <c r="B39" s="11"/>
      <c r="C39" s="302" t="str">
        <f t="shared" si="34"/>
        <v>LK6</v>
      </c>
      <c r="D39" s="427"/>
      <c r="E39" s="733"/>
      <c r="F39" s="734"/>
      <c r="G39" s="734"/>
      <c r="H39" s="734"/>
      <c r="I39" s="734"/>
      <c r="J39" s="428" t="s">
        <v>76</v>
      </c>
      <c r="K39" s="1220"/>
      <c r="L39" s="1221"/>
      <c r="M39" s="33"/>
      <c r="N39" s="398"/>
      <c r="O39" s="415"/>
      <c r="P39" s="392">
        <f t="shared" si="35"/>
        <v>0</v>
      </c>
      <c r="Q39" s="411"/>
      <c r="R39" s="415"/>
      <c r="S39" s="392">
        <f t="shared" si="36"/>
        <v>0</v>
      </c>
      <c r="T39" s="411"/>
      <c r="U39" s="415"/>
      <c r="V39" s="392">
        <f t="shared" si="37"/>
        <v>0</v>
      </c>
      <c r="W39" s="411"/>
      <c r="X39" s="399"/>
      <c r="Y39" s="395">
        <f t="shared" si="38"/>
        <v>0</v>
      </c>
      <c r="Z39" s="33"/>
      <c r="AA39" s="403"/>
      <c r="AB39" s="332"/>
      <c r="AC39" s="314">
        <f t="shared" si="39"/>
        <v>0</v>
      </c>
      <c r="AD39" s="333"/>
      <c r="AE39" s="332"/>
      <c r="AF39" s="314">
        <f t="shared" si="40"/>
        <v>0</v>
      </c>
      <c r="AG39" s="331"/>
      <c r="AH39" s="332"/>
      <c r="AI39" s="314">
        <f t="shared" si="41"/>
        <v>0</v>
      </c>
      <c r="AJ39" s="333"/>
      <c r="AK39" s="332"/>
      <c r="AL39" s="388">
        <f t="shared" si="42"/>
        <v>0</v>
      </c>
      <c r="AM39" s="33"/>
      <c r="AN39" s="318">
        <f t="shared" si="43"/>
        <v>0</v>
      </c>
      <c r="AO39" s="319">
        <f t="shared" si="44"/>
        <v>0</v>
      </c>
      <c r="AP39" s="10"/>
      <c r="AQ39" s="11"/>
      <c r="AR39"/>
      <c r="AS39" s="21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 s="22"/>
      <c r="BK39" s="22"/>
      <c r="BL39" s="23"/>
      <c r="BM39" s="24"/>
      <c r="BN39"/>
      <c r="BO39" s="57"/>
      <c r="BP39"/>
      <c r="BQ39" s="21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 s="22"/>
      <c r="CI39" s="22"/>
      <c r="CJ39" s="23"/>
      <c r="CK39" s="24"/>
      <c r="CL39"/>
    </row>
    <row r="40" spans="1:90" ht="6" customHeight="1" thickBot="1" x14ac:dyDescent="0.4">
      <c r="A40" s="10"/>
      <c r="B40" s="1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7"/>
      <c r="P40" s="3"/>
      <c r="Q40" s="3"/>
      <c r="R40" s="7"/>
      <c r="S40" s="3"/>
      <c r="T40" s="3"/>
      <c r="U40" s="7"/>
      <c r="V40" s="3"/>
      <c r="W40" s="3"/>
      <c r="X40" s="7"/>
      <c r="Y40" s="3"/>
      <c r="Z40" s="3"/>
      <c r="AA40" s="404"/>
      <c r="AB40" s="405"/>
      <c r="AC40" s="406"/>
      <c r="AD40" s="406"/>
      <c r="AE40" s="405"/>
      <c r="AF40" s="406"/>
      <c r="AG40" s="406"/>
      <c r="AH40" s="405"/>
      <c r="AI40" s="406"/>
      <c r="AJ40" s="406"/>
      <c r="AK40" s="405"/>
      <c r="AL40" s="407"/>
      <c r="AM40" s="3"/>
      <c r="AN40" s="34"/>
      <c r="AO40" s="34"/>
      <c r="AP40" s="10"/>
      <c r="AQ40" s="11"/>
    </row>
    <row r="41" spans="1:90" ht="16" customHeight="1" thickBot="1" x14ac:dyDescent="0.4">
      <c r="A41" s="10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25"/>
      <c r="N41" s="19"/>
      <c r="O41" s="74"/>
      <c r="P41" s="315">
        <f>SUM(P34:P39)</f>
        <v>0</v>
      </c>
      <c r="Q41" s="19"/>
      <c r="R41" s="74"/>
      <c r="S41" s="315">
        <f>SUM(S34:S39)</f>
        <v>0</v>
      </c>
      <c r="T41" s="19"/>
      <c r="U41" s="74"/>
      <c r="V41" s="315">
        <f>SUM(V34:V39)</f>
        <v>0</v>
      </c>
      <c r="W41" s="19"/>
      <c r="X41" s="74"/>
      <c r="Y41" s="315">
        <f>SUM(Y34:Y39)</f>
        <v>0</v>
      </c>
      <c r="Z41" s="25"/>
      <c r="AA41" s="19"/>
      <c r="AB41" s="74"/>
      <c r="AC41" s="402">
        <f>SUM(AC34:AC39)</f>
        <v>0</v>
      </c>
      <c r="AD41" s="19"/>
      <c r="AE41" s="74"/>
      <c r="AF41" s="316">
        <f>SUM(AF34:AF39)</f>
        <v>0</v>
      </c>
      <c r="AG41" s="19"/>
      <c r="AH41" s="74"/>
      <c r="AI41" s="316">
        <f>SUM(AI34:AI39)</f>
        <v>0</v>
      </c>
      <c r="AJ41" s="19"/>
      <c r="AK41" s="74"/>
      <c r="AL41" s="402">
        <f>SUM(AL34:AL39)</f>
        <v>0</v>
      </c>
      <c r="AM41" s="25"/>
      <c r="AN41" s="18"/>
      <c r="AO41" s="315">
        <f>SUM(AO34:AO39)</f>
        <v>0</v>
      </c>
      <c r="AP41" s="10"/>
      <c r="AQ41" s="11"/>
      <c r="BI41" s="1186"/>
      <c r="BJ41" s="1186"/>
      <c r="BK41" s="1186"/>
      <c r="BL41" s="18"/>
      <c r="BM41" s="25"/>
      <c r="CG41" s="1186"/>
      <c r="CH41" s="1186"/>
      <c r="CI41" s="1186"/>
      <c r="CJ41" s="18"/>
      <c r="CK41" s="25"/>
    </row>
    <row r="42" spans="1:90" ht="6" customHeight="1" x14ac:dyDescent="0.25">
      <c r="A42" s="10"/>
      <c r="B42" s="11"/>
      <c r="AP42" s="10"/>
      <c r="AQ42" s="11"/>
    </row>
    <row r="43" spans="1:90" s="16" customFormat="1" ht="6" customHeight="1" thickBot="1" x14ac:dyDescent="0.3">
      <c r="A43"/>
      <c r="B43" s="42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6"/>
      <c r="P43" s="49"/>
      <c r="Q43" s="49"/>
      <c r="R43" s="76"/>
      <c r="S43" s="49"/>
      <c r="T43" s="49"/>
      <c r="U43" s="76"/>
      <c r="V43" s="49"/>
      <c r="W43" s="49"/>
      <c r="X43" s="76"/>
      <c r="Y43" s="49"/>
      <c r="Z43" s="49"/>
      <c r="AA43" s="49"/>
      <c r="AB43" s="76"/>
      <c r="AC43" s="49"/>
      <c r="AD43" s="49"/>
      <c r="AE43" s="76"/>
      <c r="AF43" s="49"/>
      <c r="AG43" s="49"/>
      <c r="AH43" s="76"/>
      <c r="AI43" s="49"/>
      <c r="AJ43" s="49"/>
      <c r="AK43" s="76"/>
      <c r="AL43" s="49"/>
      <c r="AM43" s="49"/>
      <c r="AN43" s="49"/>
      <c r="AO43" s="49"/>
      <c r="AP43" s="44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 s="57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</row>
    <row r="44" spans="1:90" s="16" customFormat="1" ht="18" x14ac:dyDescent="0.35">
      <c r="A44" s="10"/>
      <c r="B44" s="11"/>
      <c r="C44" s="296"/>
      <c r="D44" s="297" t="s">
        <v>80</v>
      </c>
      <c r="E44" s="429"/>
      <c r="F44" s="429"/>
      <c r="G44" s="429"/>
      <c r="H44" s="429"/>
      <c r="I44" s="429"/>
      <c r="J44" s="430"/>
      <c r="K44" s="431"/>
      <c r="L44" s="384" t="s">
        <v>81</v>
      </c>
      <c r="M44" s="334"/>
      <c r="N44" s="408" t="s">
        <v>82</v>
      </c>
      <c r="O44" s="396" t="s">
        <v>83</v>
      </c>
      <c r="P44" s="383" t="s">
        <v>45</v>
      </c>
      <c r="Q44" s="409" t="s">
        <v>82</v>
      </c>
      <c r="R44" s="396" t="s">
        <v>83</v>
      </c>
      <c r="S44" s="383" t="s">
        <v>45</v>
      </c>
      <c r="T44" s="409" t="s">
        <v>82</v>
      </c>
      <c r="U44" s="396" t="s">
        <v>83</v>
      </c>
      <c r="V44" s="383" t="s">
        <v>45</v>
      </c>
      <c r="W44" s="409" t="s">
        <v>82</v>
      </c>
      <c r="X44" s="396" t="s">
        <v>83</v>
      </c>
      <c r="Y44" s="384" t="s">
        <v>45</v>
      </c>
      <c r="Z44" s="334"/>
      <c r="AA44" s="408" t="s">
        <v>82</v>
      </c>
      <c r="AB44" s="396" t="s">
        <v>83</v>
      </c>
      <c r="AC44" s="383" t="s">
        <v>45</v>
      </c>
      <c r="AD44" s="409" t="s">
        <v>82</v>
      </c>
      <c r="AE44" s="396" t="s">
        <v>83</v>
      </c>
      <c r="AF44" s="383" t="s">
        <v>45</v>
      </c>
      <c r="AG44" s="409" t="s">
        <v>82</v>
      </c>
      <c r="AH44" s="396" t="s">
        <v>83</v>
      </c>
      <c r="AI44" s="383" t="s">
        <v>45</v>
      </c>
      <c r="AJ44" s="409" t="s">
        <v>82</v>
      </c>
      <c r="AK44" s="396" t="s">
        <v>83</v>
      </c>
      <c r="AL44" s="384" t="s">
        <v>45</v>
      </c>
      <c r="AM44" s="334"/>
      <c r="AN44" s="347" t="s">
        <v>84</v>
      </c>
      <c r="AO44" s="313" t="s">
        <v>85</v>
      </c>
      <c r="AP44" s="10"/>
      <c r="AQ44" s="11"/>
      <c r="AR44"/>
      <c r="AS44" s="1199"/>
      <c r="AT44" s="1199"/>
      <c r="AU44" s="1199"/>
      <c r="AV44" s="1199"/>
      <c r="AW44" s="1199"/>
      <c r="AX44" s="1199"/>
      <c r="AY44" s="1199"/>
      <c r="AZ44" s="1199"/>
      <c r="BA44" s="1199"/>
      <c r="BB44" s="1199"/>
      <c r="BC44" s="1199"/>
      <c r="BD44" s="1199"/>
      <c r="BE44" s="20"/>
      <c r="BF44" s="20"/>
      <c r="BG44" s="20"/>
      <c r="BH44" s="26"/>
      <c r="BI44" s="1200"/>
      <c r="BJ44" s="1200"/>
      <c r="BK44" s="1200"/>
      <c r="BL44" s="1197"/>
      <c r="BM44" s="1197"/>
      <c r="BN44"/>
      <c r="BO44" s="57"/>
      <c r="BP44"/>
      <c r="BQ44" s="1199"/>
      <c r="BR44" s="1199"/>
      <c r="BS44" s="1199"/>
      <c r="BT44" s="1199"/>
      <c r="BU44" s="1199"/>
      <c r="BV44" s="1199"/>
      <c r="BW44" s="1199"/>
      <c r="BX44" s="1199"/>
      <c r="BY44" s="1199"/>
      <c r="BZ44" s="1199"/>
      <c r="CA44" s="1199"/>
      <c r="CB44" s="1199"/>
      <c r="CC44" s="20"/>
      <c r="CD44" s="20"/>
      <c r="CE44" s="20"/>
      <c r="CF44" s="26"/>
      <c r="CG44" s="1200"/>
      <c r="CH44" s="1200"/>
      <c r="CI44" s="1200"/>
      <c r="CJ44" s="1197"/>
      <c r="CK44" s="1197"/>
      <c r="CL44"/>
    </row>
    <row r="45" spans="1:90" s="16" customFormat="1" ht="16" customHeight="1" x14ac:dyDescent="0.35">
      <c r="A45" s="10"/>
      <c r="B45" s="11"/>
      <c r="C45" s="432"/>
      <c r="D45" s="348" t="s">
        <v>86</v>
      </c>
      <c r="E45" s="1242" t="s">
        <v>47</v>
      </c>
      <c r="F45" s="1243"/>
      <c r="G45" s="1243"/>
      <c r="H45" s="1244"/>
      <c r="I45" s="348" t="s">
        <v>87</v>
      </c>
      <c r="J45" s="349" t="s">
        <v>49</v>
      </c>
      <c r="K45" s="350" t="s">
        <v>88</v>
      </c>
      <c r="L45" s="386" t="str">
        <f>"[" &amp; 'Zusammenfassung (DE)'!$I$14 &amp;"/h]"</f>
        <v>[EUR/h]</v>
      </c>
      <c r="M45" s="338"/>
      <c r="N45" s="385" t="s">
        <v>89</v>
      </c>
      <c r="O45" s="290"/>
      <c r="P45" s="290" t="str">
        <f>"["&amp; 'Zusammenfassung (DE)'!$I$14 &amp; "]"</f>
        <v>[EUR]</v>
      </c>
      <c r="Q45" s="290" t="s">
        <v>89</v>
      </c>
      <c r="R45" s="290"/>
      <c r="S45" s="290" t="str">
        <f>"["&amp; 'Zusammenfassung (DE)'!$I$14 &amp; "]"</f>
        <v>[EUR]</v>
      </c>
      <c r="T45" s="290" t="s">
        <v>89</v>
      </c>
      <c r="U45" s="290"/>
      <c r="V45" s="290" t="str">
        <f>"["&amp; 'Zusammenfassung (DE)'!$I$14 &amp; "]"</f>
        <v>[EUR]</v>
      </c>
      <c r="W45" s="290" t="s">
        <v>89</v>
      </c>
      <c r="X45" s="290"/>
      <c r="Y45" s="386" t="str">
        <f>"["&amp; 'Zusammenfassung (DE)'!$I$14 &amp; "]"</f>
        <v>[EUR]</v>
      </c>
      <c r="Z45" s="338"/>
      <c r="AA45" s="385" t="s">
        <v>89</v>
      </c>
      <c r="AB45" s="290"/>
      <c r="AC45" s="290" t="str">
        <f>"["&amp; 'Zusammenfassung (DE)'!$I$14 &amp; "]"</f>
        <v>[EUR]</v>
      </c>
      <c r="AD45" s="290" t="s">
        <v>89</v>
      </c>
      <c r="AE45" s="290"/>
      <c r="AF45" s="290" t="str">
        <f>"["&amp; 'Zusammenfassung (DE)'!$I$14 &amp; "]"</f>
        <v>[EUR]</v>
      </c>
      <c r="AG45" s="290" t="s">
        <v>89</v>
      </c>
      <c r="AH45" s="290"/>
      <c r="AI45" s="290" t="str">
        <f>"["&amp; 'Zusammenfassung (DE)'!$I$14 &amp; "]"</f>
        <v>[EUR]</v>
      </c>
      <c r="AJ45" s="290" t="s">
        <v>89</v>
      </c>
      <c r="AK45" s="290"/>
      <c r="AL45" s="386" t="str">
        <f>"["&amp; 'Zusammenfassung (DE)'!$I$14 &amp; "]"</f>
        <v>[EUR]</v>
      </c>
      <c r="AM45" s="338"/>
      <c r="AN45" s="290" t="s">
        <v>90</v>
      </c>
      <c r="AO45" s="290" t="str">
        <f>"["&amp; 'Zusammenfassung (DE)'!$I$14 &amp; "]"</f>
        <v>[EUR]</v>
      </c>
      <c r="AP45" s="10"/>
      <c r="AQ45" s="11"/>
      <c r="AR45"/>
      <c r="AS45" s="21"/>
      <c r="AT45" s="1197"/>
      <c r="AU45" s="1197"/>
      <c r="AV45" s="1197"/>
      <c r="AW45" s="3"/>
      <c r="AX45" s="3"/>
      <c r="AY45" s="3"/>
      <c r="AZ45" s="3"/>
      <c r="BA45" s="3"/>
      <c r="BB45" s="3"/>
      <c r="BC45" s="7"/>
      <c r="BD45" s="3"/>
      <c r="BE45" s="26"/>
      <c r="BF45" s="26"/>
      <c r="BG45" s="26"/>
      <c r="BH45" s="26"/>
      <c r="BI45" s="26"/>
      <c r="BJ45" s="7"/>
      <c r="BK45" s="7"/>
      <c r="BL45" s="3"/>
      <c r="BM45" s="3"/>
      <c r="BN45"/>
      <c r="BO45" s="57"/>
      <c r="BP45"/>
      <c r="BQ45" s="21"/>
      <c r="BR45" s="1197"/>
      <c r="BS45" s="1197"/>
      <c r="BT45" s="1197"/>
      <c r="BU45" s="3"/>
      <c r="BV45" s="3"/>
      <c r="BW45" s="3"/>
      <c r="BX45" s="3"/>
      <c r="BY45" s="3"/>
      <c r="BZ45" s="3"/>
      <c r="CA45" s="7"/>
      <c r="CB45" s="3"/>
      <c r="CC45" s="26"/>
      <c r="CD45" s="26"/>
      <c r="CE45" s="26"/>
      <c r="CF45" s="26"/>
      <c r="CG45" s="26"/>
      <c r="CH45" s="7"/>
      <c r="CI45" s="7"/>
      <c r="CJ45" s="3"/>
      <c r="CK45" s="3"/>
      <c r="CL45"/>
    </row>
    <row r="46" spans="1:90" s="16" customFormat="1" ht="37.5" customHeight="1" x14ac:dyDescent="0.25">
      <c r="A46" s="10"/>
      <c r="B46" s="11"/>
      <c r="C46" s="301" t="str">
        <f>"PM" &amp; ROW(C46)-ROW($C$44)-1</f>
        <v>PM1</v>
      </c>
      <c r="D46" s="358" t="s">
        <v>91</v>
      </c>
      <c r="E46" s="1245" t="s">
        <v>92</v>
      </c>
      <c r="F46" s="1246"/>
      <c r="G46" s="1246"/>
      <c r="H46" s="1247"/>
      <c r="I46" s="359"/>
      <c r="J46" s="295" t="s">
        <v>61</v>
      </c>
      <c r="K46" s="352" t="s">
        <v>61</v>
      </c>
      <c r="L46" s="433">
        <v>0</v>
      </c>
      <c r="M46" s="28"/>
      <c r="N46" s="410"/>
      <c r="O46" s="321"/>
      <c r="P46" s="314">
        <f>N46*$L46</f>
        <v>0</v>
      </c>
      <c r="Q46" s="325"/>
      <c r="R46" s="321"/>
      <c r="S46" s="314">
        <f>Q46*$L46</f>
        <v>0</v>
      </c>
      <c r="T46" s="325"/>
      <c r="U46" s="321"/>
      <c r="V46" s="314">
        <f>T46*$L46</f>
        <v>0</v>
      </c>
      <c r="W46" s="325"/>
      <c r="X46" s="321"/>
      <c r="Y46" s="388">
        <f>W46*$L46</f>
        <v>0</v>
      </c>
      <c r="Z46" s="28"/>
      <c r="AA46" s="410"/>
      <c r="AB46" s="321"/>
      <c r="AC46" s="314">
        <f>AA46*$L46</f>
        <v>0</v>
      </c>
      <c r="AD46" s="325"/>
      <c r="AE46" s="321"/>
      <c r="AF46" s="314">
        <f>AD46*$L46</f>
        <v>0</v>
      </c>
      <c r="AG46" s="320"/>
      <c r="AH46" s="321"/>
      <c r="AI46" s="314">
        <f>AG46*$L46</f>
        <v>0</v>
      </c>
      <c r="AJ46" s="325"/>
      <c r="AK46" s="321"/>
      <c r="AL46" s="388">
        <f>AJ46*$L46</f>
        <v>0</v>
      </c>
      <c r="AM46" s="28"/>
      <c r="AN46" s="351">
        <f>SUMPRODUCT((N$44:AL$44=N$44)*(N46:AL46))</f>
        <v>0</v>
      </c>
      <c r="AO46" s="319">
        <f>SUMPRODUCT((N$16:AL$16=P$16)*(N46:AL46))</f>
        <v>0</v>
      </c>
      <c r="AP46" s="10"/>
      <c r="AQ46" s="11"/>
      <c r="AR46"/>
      <c r="AS46" s="21"/>
      <c r="AT46" s="1198"/>
      <c r="AU46" s="1198"/>
      <c r="AV46" s="1198"/>
      <c r="AW46" s="1219"/>
      <c r="AX46" s="1219"/>
      <c r="AY46" s="1219"/>
      <c r="AZ46" s="1141"/>
      <c r="BA46" s="1141"/>
      <c r="BB46" s="1219"/>
      <c r="BC46" s="1219"/>
      <c r="BD46" s="1219"/>
      <c r="BE46" s="23"/>
      <c r="BF46" s="22"/>
      <c r="BG46" s="27"/>
      <c r="BH46" s="27"/>
      <c r="BI46" s="22"/>
      <c r="BJ46" s="28"/>
      <c r="BK46" s="22"/>
      <c r="BL46" s="1196"/>
      <c r="BM46" s="1196"/>
      <c r="BN46"/>
      <c r="BO46" s="57"/>
      <c r="BP46"/>
      <c r="BQ46" s="21"/>
      <c r="BR46" s="1198"/>
      <c r="BS46" s="1198"/>
      <c r="BT46" s="1198"/>
      <c r="BU46" s="1219"/>
      <c r="BV46" s="1219"/>
      <c r="BW46" s="1219"/>
      <c r="BX46" s="1141"/>
      <c r="BY46" s="1141"/>
      <c r="BZ46" s="1219"/>
      <c r="CA46" s="1219"/>
      <c r="CB46" s="1219"/>
      <c r="CC46" s="23"/>
      <c r="CD46" s="22"/>
      <c r="CE46" s="27"/>
      <c r="CF46" s="27"/>
      <c r="CG46" s="22"/>
      <c r="CH46" s="28"/>
      <c r="CI46" s="22"/>
      <c r="CJ46" s="1196"/>
      <c r="CK46" s="1196"/>
      <c r="CL46"/>
    </row>
    <row r="47" spans="1:90" s="16" customFormat="1" ht="30.75" customHeight="1" thickBot="1" x14ac:dyDescent="0.3">
      <c r="A47" s="10"/>
      <c r="B47" s="11"/>
      <c r="C47" s="302" t="str">
        <f>"PM" &amp; ROW(C47)-ROW($C$44)-1</f>
        <v>PM2</v>
      </c>
      <c r="D47" s="434"/>
      <c r="E47" s="1239"/>
      <c r="F47" s="1240"/>
      <c r="G47" s="1240"/>
      <c r="H47" s="1241"/>
      <c r="I47" s="435"/>
      <c r="J47" s="307" t="s">
        <v>61</v>
      </c>
      <c r="K47" s="436" t="s">
        <v>61</v>
      </c>
      <c r="L47" s="437">
        <v>0</v>
      </c>
      <c r="M47" s="28"/>
      <c r="N47" s="398"/>
      <c r="O47" s="415"/>
      <c r="P47" s="392">
        <f>N47*$L47</f>
        <v>0</v>
      </c>
      <c r="Q47" s="411"/>
      <c r="R47" s="415"/>
      <c r="S47" s="392">
        <f>Q47*$L47</f>
        <v>0</v>
      </c>
      <c r="T47" s="411"/>
      <c r="U47" s="415"/>
      <c r="V47" s="392">
        <f>T47*$L47</f>
        <v>0</v>
      </c>
      <c r="W47" s="411"/>
      <c r="X47" s="399"/>
      <c r="Y47" s="395">
        <f>W47*$L47</f>
        <v>0</v>
      </c>
      <c r="Z47" s="28"/>
      <c r="AA47" s="398"/>
      <c r="AB47" s="399"/>
      <c r="AC47" s="392">
        <f>AA47*$L47</f>
        <v>0</v>
      </c>
      <c r="AD47" s="411"/>
      <c r="AE47" s="399"/>
      <c r="AF47" s="392">
        <f>AD47*$L47</f>
        <v>0</v>
      </c>
      <c r="AG47" s="412"/>
      <c r="AH47" s="399"/>
      <c r="AI47" s="392">
        <f>AG47*$L47</f>
        <v>0</v>
      </c>
      <c r="AJ47" s="411"/>
      <c r="AK47" s="399"/>
      <c r="AL47" s="395">
        <f>AJ47*$L47</f>
        <v>0</v>
      </c>
      <c r="AM47" s="28"/>
      <c r="AN47" s="361">
        <f>SUMPRODUCT((N$44:AL$44=N$44)*(N47:AL47))</f>
        <v>0</v>
      </c>
      <c r="AO47" s="319">
        <f>SUMPRODUCT((N$16:AL$16=P$16)*(N47:AL47))</f>
        <v>0</v>
      </c>
      <c r="AP47" s="10"/>
      <c r="AQ47" s="11"/>
      <c r="AR47"/>
      <c r="AS47" s="21"/>
      <c r="AT47" s="1198"/>
      <c r="AU47" s="1198"/>
      <c r="AV47" s="1198"/>
      <c r="AW47" s="1141"/>
      <c r="AX47" s="1141"/>
      <c r="AY47" s="1141"/>
      <c r="AZ47" s="1141"/>
      <c r="BA47" s="1141"/>
      <c r="BB47" s="1141"/>
      <c r="BC47" s="1141"/>
      <c r="BD47" s="1141"/>
      <c r="BE47" s="23"/>
      <c r="BF47" s="22"/>
      <c r="BG47" s="27"/>
      <c r="BH47" s="27"/>
      <c r="BI47" s="22"/>
      <c r="BJ47" s="28"/>
      <c r="BK47" s="22"/>
      <c r="BL47" s="24"/>
      <c r="BM47" s="24"/>
      <c r="BN47"/>
      <c r="BO47" s="57"/>
      <c r="BP47"/>
      <c r="BQ47" s="21"/>
      <c r="BR47" s="1198"/>
      <c r="BS47" s="1198"/>
      <c r="BT47" s="1198"/>
      <c r="BU47" s="1141"/>
      <c r="BV47" s="1141"/>
      <c r="BW47" s="1141"/>
      <c r="BX47" s="1141"/>
      <c r="BY47" s="1141"/>
      <c r="BZ47" s="1141"/>
      <c r="CA47" s="1141"/>
      <c r="CB47" s="1141"/>
      <c r="CC47" s="23"/>
      <c r="CD47" s="22"/>
      <c r="CE47" s="27"/>
      <c r="CF47" s="27"/>
      <c r="CG47" s="22"/>
      <c r="CH47" s="28"/>
      <c r="CI47" s="22"/>
      <c r="CJ47" s="24"/>
      <c r="CK47" s="24"/>
      <c r="CL47"/>
    </row>
    <row r="48" spans="1:90" s="16" customFormat="1" ht="16" customHeight="1" thickBot="1" x14ac:dyDescent="0.4">
      <c r="A48" s="10"/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25"/>
      <c r="N48" s="402">
        <f t="shared" ref="N48:Y48" si="45">SUM(N46:N47)</f>
        <v>0</v>
      </c>
      <c r="O48" s="416">
        <f t="shared" si="45"/>
        <v>0</v>
      </c>
      <c r="P48" s="402">
        <f t="shared" si="45"/>
        <v>0</v>
      </c>
      <c r="Q48" s="402">
        <f t="shared" si="45"/>
        <v>0</v>
      </c>
      <c r="R48" s="416">
        <f t="shared" si="45"/>
        <v>0</v>
      </c>
      <c r="S48" s="402">
        <f t="shared" si="45"/>
        <v>0</v>
      </c>
      <c r="T48" s="402">
        <f t="shared" si="45"/>
        <v>0</v>
      </c>
      <c r="U48" s="416">
        <f t="shared" si="45"/>
        <v>0</v>
      </c>
      <c r="V48" s="402">
        <f t="shared" si="45"/>
        <v>0</v>
      </c>
      <c r="W48" s="402">
        <f t="shared" si="45"/>
        <v>0</v>
      </c>
      <c r="X48" s="355">
        <f t="shared" si="45"/>
        <v>0</v>
      </c>
      <c r="Y48" s="402">
        <f t="shared" si="45"/>
        <v>0</v>
      </c>
      <c r="Z48" s="353"/>
      <c r="AA48" s="315">
        <f t="shared" ref="AA48:AL48" si="46">SUM(AA46:AA47)</f>
        <v>0</v>
      </c>
      <c r="AB48" s="360">
        <f t="shared" si="46"/>
        <v>0</v>
      </c>
      <c r="AC48" s="315">
        <f t="shared" si="46"/>
        <v>0</v>
      </c>
      <c r="AD48" s="315">
        <f t="shared" si="46"/>
        <v>0</v>
      </c>
      <c r="AE48" s="360">
        <f t="shared" si="46"/>
        <v>0</v>
      </c>
      <c r="AF48" s="315">
        <f t="shared" si="46"/>
        <v>0</v>
      </c>
      <c r="AG48" s="315">
        <f t="shared" si="46"/>
        <v>0</v>
      </c>
      <c r="AH48" s="360">
        <f t="shared" si="46"/>
        <v>0</v>
      </c>
      <c r="AI48" s="315">
        <f t="shared" si="46"/>
        <v>0</v>
      </c>
      <c r="AJ48" s="315">
        <f t="shared" si="46"/>
        <v>0</v>
      </c>
      <c r="AK48" s="360">
        <f t="shared" si="46"/>
        <v>0</v>
      </c>
      <c r="AL48" s="315">
        <f t="shared" si="46"/>
        <v>0</v>
      </c>
      <c r="AM48" s="353"/>
      <c r="AN48" s="315">
        <f>SUM(AN46:AN47)</f>
        <v>0</v>
      </c>
      <c r="AO48" s="315">
        <f>SUM(AO46:AO47)</f>
        <v>0</v>
      </c>
      <c r="AP48" s="10"/>
      <c r="AQ48" s="11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 s="1186"/>
      <c r="BJ48" s="1186"/>
      <c r="BK48" s="1186"/>
      <c r="BL48" s="18"/>
      <c r="BM48" s="25"/>
      <c r="BN48"/>
      <c r="BO48" s="57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 s="1186"/>
      <c r="CH48" s="1186"/>
      <c r="CI48" s="1186"/>
      <c r="CJ48" s="18"/>
      <c r="CK48" s="25"/>
      <c r="CL48"/>
    </row>
    <row r="49" spans="1:90" s="16" customFormat="1" ht="6" customHeight="1" x14ac:dyDescent="0.25">
      <c r="A49"/>
      <c r="B49" s="1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/>
      <c r="N49" s="280"/>
      <c r="O49" s="354"/>
      <c r="P49" s="280"/>
      <c r="Q49" s="280"/>
      <c r="R49" s="354"/>
      <c r="S49" s="280"/>
      <c r="T49" s="280"/>
      <c r="U49" s="354"/>
      <c r="V49" s="280"/>
      <c r="W49" s="280"/>
      <c r="X49" s="354"/>
      <c r="Y49" s="280"/>
      <c r="Z49" s="279"/>
      <c r="AA49" s="280"/>
      <c r="AB49" s="354"/>
      <c r="AC49" s="280"/>
      <c r="AD49" s="280"/>
      <c r="AE49" s="354"/>
      <c r="AF49" s="280"/>
      <c r="AG49" s="280"/>
      <c r="AH49" s="354"/>
      <c r="AI49" s="280"/>
      <c r="AJ49" s="280"/>
      <c r="AK49" s="354"/>
      <c r="AL49" s="280"/>
      <c r="AM49" s="279"/>
      <c r="AN49" s="280"/>
      <c r="AO49" s="280"/>
      <c r="AP49" s="13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 s="57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</row>
    <row r="50" spans="1:90" s="16" customFormat="1" ht="6" customHeight="1" thickBot="1" x14ac:dyDescent="0.3">
      <c r="A50"/>
      <c r="B50" s="42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6"/>
      <c r="P50" s="49"/>
      <c r="Q50" s="49"/>
      <c r="R50" s="76"/>
      <c r="S50" s="49"/>
      <c r="T50" s="49"/>
      <c r="U50" s="76"/>
      <c r="V50" s="49"/>
      <c r="W50" s="49"/>
      <c r="X50" s="76"/>
      <c r="Y50" s="49"/>
      <c r="Z50" s="49"/>
      <c r="AA50" s="49"/>
      <c r="AB50" s="76"/>
      <c r="AC50" s="49"/>
      <c r="AD50" s="49"/>
      <c r="AE50" s="76"/>
      <c r="AF50" s="49"/>
      <c r="AG50" s="49"/>
      <c r="AH50" s="76"/>
      <c r="AI50" s="49"/>
      <c r="AJ50" s="49"/>
      <c r="AK50" s="76"/>
      <c r="AL50" s="49"/>
      <c r="AM50" s="49"/>
      <c r="AN50" s="49"/>
      <c r="AO50" s="49"/>
      <c r="AP50" s="44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 s="57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</row>
    <row r="51" spans="1:90" s="16" customFormat="1" ht="18" x14ac:dyDescent="0.35">
      <c r="A51" s="10"/>
      <c r="B51" s="11"/>
      <c r="C51" s="296"/>
      <c r="D51" s="297" t="s">
        <v>93</v>
      </c>
      <c r="E51" s="429"/>
      <c r="F51" s="429"/>
      <c r="G51" s="429"/>
      <c r="H51" s="429"/>
      <c r="I51" s="429"/>
      <c r="J51" s="430"/>
      <c r="K51" s="431"/>
      <c r="L51" s="384" t="s">
        <v>81</v>
      </c>
      <c r="M51" s="334"/>
      <c r="N51" s="408" t="s">
        <v>82</v>
      </c>
      <c r="O51" s="396" t="s">
        <v>83</v>
      </c>
      <c r="P51" s="383" t="s">
        <v>45</v>
      </c>
      <c r="Q51" s="409" t="s">
        <v>82</v>
      </c>
      <c r="R51" s="396" t="s">
        <v>83</v>
      </c>
      <c r="S51" s="383" t="s">
        <v>45</v>
      </c>
      <c r="T51" s="409" t="s">
        <v>82</v>
      </c>
      <c r="U51" s="396" t="s">
        <v>83</v>
      </c>
      <c r="V51" s="383" t="s">
        <v>45</v>
      </c>
      <c r="W51" s="409" t="s">
        <v>82</v>
      </c>
      <c r="X51" s="396" t="s">
        <v>83</v>
      </c>
      <c r="Y51" s="384" t="s">
        <v>45</v>
      </c>
      <c r="Z51" s="334"/>
      <c r="AA51" s="408" t="s">
        <v>82</v>
      </c>
      <c r="AB51" s="396" t="s">
        <v>83</v>
      </c>
      <c r="AC51" s="383" t="s">
        <v>45</v>
      </c>
      <c r="AD51" s="409" t="s">
        <v>82</v>
      </c>
      <c r="AE51" s="396" t="s">
        <v>83</v>
      </c>
      <c r="AF51" s="383" t="s">
        <v>45</v>
      </c>
      <c r="AG51" s="409" t="s">
        <v>82</v>
      </c>
      <c r="AH51" s="396" t="s">
        <v>83</v>
      </c>
      <c r="AI51" s="383" t="s">
        <v>45</v>
      </c>
      <c r="AJ51" s="409" t="s">
        <v>82</v>
      </c>
      <c r="AK51" s="396" t="s">
        <v>83</v>
      </c>
      <c r="AL51" s="384" t="s">
        <v>45</v>
      </c>
      <c r="AM51" s="334"/>
      <c r="AN51" s="347" t="s">
        <v>84</v>
      </c>
      <c r="AO51" s="313" t="s">
        <v>85</v>
      </c>
      <c r="AP51" s="10"/>
      <c r="AQ51" s="11"/>
      <c r="AR51"/>
      <c r="AS51" s="1199"/>
      <c r="AT51" s="1199"/>
      <c r="AU51" s="1199"/>
      <c r="AV51" s="1199"/>
      <c r="AW51" s="1199"/>
      <c r="AX51" s="1199"/>
      <c r="AY51" s="1199"/>
      <c r="AZ51" s="1199"/>
      <c r="BA51" s="1199"/>
      <c r="BB51" s="1199"/>
      <c r="BC51" s="1199"/>
      <c r="BD51" s="1199"/>
      <c r="BE51" s="20"/>
      <c r="BF51" s="20"/>
      <c r="BG51" s="20"/>
      <c r="BH51" s="26"/>
      <c r="BI51" s="1200"/>
      <c r="BJ51" s="1200"/>
      <c r="BK51" s="1200"/>
      <c r="BL51" s="1197"/>
      <c r="BM51" s="1197"/>
      <c r="BN51"/>
      <c r="BO51" s="57"/>
      <c r="BP51"/>
      <c r="BQ51" s="1199"/>
      <c r="BR51" s="1199"/>
      <c r="BS51" s="1199"/>
      <c r="BT51" s="1199"/>
      <c r="BU51" s="1199"/>
      <c r="BV51" s="1199"/>
      <c r="BW51" s="1199"/>
      <c r="BX51" s="1199"/>
      <c r="BY51" s="1199"/>
      <c r="BZ51" s="1199"/>
      <c r="CA51" s="1199"/>
      <c r="CB51" s="1199"/>
      <c r="CC51" s="20"/>
      <c r="CD51" s="20"/>
      <c r="CE51" s="20"/>
      <c r="CF51" s="26"/>
      <c r="CG51" s="1200"/>
      <c r="CH51" s="1200"/>
      <c r="CI51" s="1200"/>
      <c r="CJ51" s="1197"/>
      <c r="CK51" s="1197"/>
      <c r="CL51"/>
    </row>
    <row r="52" spans="1:90" s="16" customFormat="1" ht="16" customHeight="1" x14ac:dyDescent="0.35">
      <c r="A52" s="10"/>
      <c r="B52" s="11"/>
      <c r="C52" s="432"/>
      <c r="D52" s="336" t="s">
        <v>86</v>
      </c>
      <c r="E52" s="1242" t="s">
        <v>47</v>
      </c>
      <c r="F52" s="1243"/>
      <c r="G52" s="1243"/>
      <c r="H52" s="1244"/>
      <c r="I52" s="348" t="s">
        <v>87</v>
      </c>
      <c r="J52" s="349" t="s">
        <v>49</v>
      </c>
      <c r="K52" s="350" t="s">
        <v>88</v>
      </c>
      <c r="L52" s="386" t="str">
        <f>"[" &amp; 'Zusammenfassung (DE)'!$I$14 &amp;"/h]"</f>
        <v>[EUR/h]</v>
      </c>
      <c r="M52" s="338"/>
      <c r="N52" s="385" t="s">
        <v>89</v>
      </c>
      <c r="O52" s="290"/>
      <c r="P52" s="290" t="str">
        <f>"["&amp; 'Zusammenfassung (DE)'!$I$14 &amp; "]"</f>
        <v>[EUR]</v>
      </c>
      <c r="Q52" s="290" t="s">
        <v>89</v>
      </c>
      <c r="R52" s="290"/>
      <c r="S52" s="290" t="str">
        <f>"["&amp; 'Zusammenfassung (DE)'!$I$14 &amp; "]"</f>
        <v>[EUR]</v>
      </c>
      <c r="T52" s="290" t="s">
        <v>89</v>
      </c>
      <c r="U52" s="290"/>
      <c r="V52" s="290" t="str">
        <f>"["&amp; 'Zusammenfassung (DE)'!$I$14 &amp; "]"</f>
        <v>[EUR]</v>
      </c>
      <c r="W52" s="290" t="s">
        <v>89</v>
      </c>
      <c r="X52" s="290"/>
      <c r="Y52" s="386" t="str">
        <f>"["&amp; 'Zusammenfassung (DE)'!$I$14 &amp; "]"</f>
        <v>[EUR]</v>
      </c>
      <c r="Z52" s="338"/>
      <c r="AA52" s="385" t="s">
        <v>89</v>
      </c>
      <c r="AB52" s="290"/>
      <c r="AC52" s="290" t="str">
        <f>"["&amp; 'Zusammenfassung (DE)'!$I$14 &amp; "]"</f>
        <v>[EUR]</v>
      </c>
      <c r="AD52" s="290" t="s">
        <v>89</v>
      </c>
      <c r="AE52" s="290"/>
      <c r="AF52" s="290" t="str">
        <f>"["&amp; 'Zusammenfassung (DE)'!$I$14 &amp; "]"</f>
        <v>[EUR]</v>
      </c>
      <c r="AG52" s="290" t="s">
        <v>89</v>
      </c>
      <c r="AH52" s="290"/>
      <c r="AI52" s="290" t="str">
        <f>"["&amp; 'Zusammenfassung (DE)'!$I$14 &amp; "]"</f>
        <v>[EUR]</v>
      </c>
      <c r="AJ52" s="290" t="s">
        <v>89</v>
      </c>
      <c r="AK52" s="290"/>
      <c r="AL52" s="386" t="str">
        <f>"["&amp; 'Zusammenfassung (DE)'!$I$14 &amp; "]"</f>
        <v>[EUR]</v>
      </c>
      <c r="AM52" s="338"/>
      <c r="AN52" s="290" t="s">
        <v>90</v>
      </c>
      <c r="AO52" s="290" t="str">
        <f>"["&amp; 'Zusammenfassung (DE)'!$I$14 &amp; "]"</f>
        <v>[EUR]</v>
      </c>
      <c r="AP52" s="10"/>
      <c r="AQ52" s="11"/>
      <c r="AR52"/>
      <c r="AS52" s="21"/>
      <c r="AT52" s="1197"/>
      <c r="AU52" s="1197"/>
      <c r="AV52" s="1197"/>
      <c r="AW52" s="3"/>
      <c r="AX52" s="3"/>
      <c r="AY52" s="3"/>
      <c r="AZ52" s="3"/>
      <c r="BA52" s="3"/>
      <c r="BB52" s="3"/>
      <c r="BC52" s="7"/>
      <c r="BD52" s="3"/>
      <c r="BE52" s="26"/>
      <c r="BF52" s="26"/>
      <c r="BG52" s="26"/>
      <c r="BH52" s="26"/>
      <c r="BI52" s="26"/>
      <c r="BJ52" s="7"/>
      <c r="BK52" s="7"/>
      <c r="BL52" s="3"/>
      <c r="BM52" s="3"/>
      <c r="BN52"/>
      <c r="BO52" s="57"/>
      <c r="BP52"/>
      <c r="BQ52" s="21"/>
      <c r="BR52" s="1197"/>
      <c r="BS52" s="1197"/>
      <c r="BT52" s="1197"/>
      <c r="BU52" s="3"/>
      <c r="BV52" s="3"/>
      <c r="BW52" s="3"/>
      <c r="BX52" s="3"/>
      <c r="BY52" s="3"/>
      <c r="BZ52" s="3"/>
      <c r="CA52" s="7"/>
      <c r="CB52" s="3"/>
      <c r="CC52" s="26"/>
      <c r="CD52" s="26"/>
      <c r="CE52" s="26"/>
      <c r="CF52" s="26"/>
      <c r="CG52" s="26"/>
      <c r="CH52" s="7"/>
      <c r="CI52" s="7"/>
      <c r="CJ52" s="3"/>
      <c r="CK52" s="3"/>
      <c r="CL52"/>
    </row>
    <row r="53" spans="1:90" s="16" customFormat="1" ht="35.25" customHeight="1" x14ac:dyDescent="0.25">
      <c r="A53" s="10"/>
      <c r="B53" s="11"/>
      <c r="C53" s="301" t="str">
        <f>"RM" &amp; ROW(C53)-ROW($C$51)-1</f>
        <v>RM1</v>
      </c>
      <c r="D53" s="358" t="s">
        <v>94</v>
      </c>
      <c r="E53" s="1245" t="s">
        <v>95</v>
      </c>
      <c r="F53" s="1246"/>
      <c r="G53" s="1246"/>
      <c r="H53" s="1247"/>
      <c r="I53" s="359"/>
      <c r="J53" s="295" t="s">
        <v>61</v>
      </c>
      <c r="K53" s="352" t="s">
        <v>61</v>
      </c>
      <c r="L53" s="433">
        <v>0</v>
      </c>
      <c r="M53" s="28"/>
      <c r="N53" s="410"/>
      <c r="O53" s="321"/>
      <c r="P53" s="314">
        <f>N53*$L53</f>
        <v>0</v>
      </c>
      <c r="Q53" s="325"/>
      <c r="R53" s="321"/>
      <c r="S53" s="314">
        <f>Q53*$L53</f>
        <v>0</v>
      </c>
      <c r="T53" s="325"/>
      <c r="U53" s="321"/>
      <c r="V53" s="314">
        <f>T53*$L53</f>
        <v>0</v>
      </c>
      <c r="W53" s="325"/>
      <c r="X53" s="321"/>
      <c r="Y53" s="388">
        <f>W53*$L53</f>
        <v>0</v>
      </c>
      <c r="Z53" s="28"/>
      <c r="AA53" s="410"/>
      <c r="AB53" s="321"/>
      <c r="AC53" s="314">
        <f>AA53*$L53</f>
        <v>0</v>
      </c>
      <c r="AD53" s="325"/>
      <c r="AE53" s="321"/>
      <c r="AF53" s="314">
        <f>AD53*$L53</f>
        <v>0</v>
      </c>
      <c r="AG53" s="320"/>
      <c r="AH53" s="321"/>
      <c r="AI53" s="314">
        <f>AG53*$L53</f>
        <v>0</v>
      </c>
      <c r="AJ53" s="325"/>
      <c r="AK53" s="321"/>
      <c r="AL53" s="388">
        <f>AJ53*$L53</f>
        <v>0</v>
      </c>
      <c r="AM53" s="28"/>
      <c r="AN53" s="351">
        <f>SUMPRODUCT((N$44:AL$44=N$44)*(N53:AL53))</f>
        <v>0</v>
      </c>
      <c r="AO53" s="319">
        <f>SUMPRODUCT((N$16:AL$16=P$16)*(N53:AL53))</f>
        <v>0</v>
      </c>
      <c r="AP53" s="10"/>
      <c r="AQ53" s="11"/>
      <c r="AR53"/>
      <c r="AS53" s="21"/>
      <c r="AT53" s="1198"/>
      <c r="AU53" s="1198"/>
      <c r="AV53" s="1198"/>
      <c r="AW53" s="1141"/>
      <c r="AX53" s="1141"/>
      <c r="AY53" s="1141"/>
      <c r="AZ53" s="1141"/>
      <c r="BA53" s="1141"/>
      <c r="BB53" s="1141"/>
      <c r="BC53" s="1141"/>
      <c r="BD53" s="1141"/>
      <c r="BE53" s="23"/>
      <c r="BF53" s="22"/>
      <c r="BG53" s="27"/>
      <c r="BH53" s="27"/>
      <c r="BI53" s="22"/>
      <c r="BJ53" s="28"/>
      <c r="BK53" s="22"/>
      <c r="BL53" s="24"/>
      <c r="BM53" s="24"/>
      <c r="BN53"/>
      <c r="BO53" s="57"/>
      <c r="BP53"/>
      <c r="BQ53" s="21"/>
      <c r="BR53" s="1198"/>
      <c r="BS53" s="1198"/>
      <c r="BT53" s="1198"/>
      <c r="BU53" s="1141"/>
      <c r="BV53" s="1141"/>
      <c r="BW53" s="1141"/>
      <c r="BX53" s="1141"/>
      <c r="BY53" s="1141"/>
      <c r="BZ53" s="1141"/>
      <c r="CA53" s="1141"/>
      <c r="CB53" s="1141"/>
      <c r="CC53" s="23"/>
      <c r="CD53" s="22"/>
      <c r="CE53" s="27"/>
      <c r="CF53" s="27"/>
      <c r="CG53" s="22"/>
      <c r="CH53" s="28"/>
      <c r="CI53" s="22"/>
      <c r="CJ53" s="24"/>
      <c r="CK53" s="24"/>
      <c r="CL53"/>
    </row>
    <row r="54" spans="1:90" s="16" customFormat="1" ht="33.75" customHeight="1" x14ac:dyDescent="0.25">
      <c r="A54" s="10"/>
      <c r="B54" s="11"/>
      <c r="C54" s="301" t="str">
        <f>"RM" &amp; ROW(C54)-ROW($C$51)-1</f>
        <v>RM2</v>
      </c>
      <c r="D54" s="358" t="s">
        <v>96</v>
      </c>
      <c r="E54" s="1248" t="s">
        <v>97</v>
      </c>
      <c r="F54" s="1249"/>
      <c r="G54" s="1249"/>
      <c r="H54" s="1250"/>
      <c r="I54" s="359"/>
      <c r="J54" s="295" t="s">
        <v>61</v>
      </c>
      <c r="K54" s="352" t="s">
        <v>61</v>
      </c>
      <c r="L54" s="433">
        <v>0</v>
      </c>
      <c r="M54" s="28"/>
      <c r="N54" s="397"/>
      <c r="O54" s="321"/>
      <c r="P54" s="314">
        <f>N54*$L54</f>
        <v>0</v>
      </c>
      <c r="Q54" s="325"/>
      <c r="R54" s="321"/>
      <c r="S54" s="314">
        <f>Q54*$L54</f>
        <v>0</v>
      </c>
      <c r="T54" s="325"/>
      <c r="U54" s="321"/>
      <c r="V54" s="314">
        <f>T54*$L54</f>
        <v>0</v>
      </c>
      <c r="W54" s="325"/>
      <c r="X54" s="321"/>
      <c r="Y54" s="388">
        <f>W54*$L54</f>
        <v>0</v>
      </c>
      <c r="Z54" s="28"/>
      <c r="AA54" s="397"/>
      <c r="AB54" s="321"/>
      <c r="AC54" s="314">
        <f>AA54*$L54</f>
        <v>0</v>
      </c>
      <c r="AD54" s="325"/>
      <c r="AE54" s="321"/>
      <c r="AF54" s="314">
        <f>AD54*$L54</f>
        <v>0</v>
      </c>
      <c r="AG54" s="322"/>
      <c r="AH54" s="321"/>
      <c r="AI54" s="314">
        <f>AG54*$L54</f>
        <v>0</v>
      </c>
      <c r="AJ54" s="325"/>
      <c r="AK54" s="321"/>
      <c r="AL54" s="388">
        <f>AJ54*$L54</f>
        <v>0</v>
      </c>
      <c r="AM54" s="28"/>
      <c r="AN54" s="351">
        <f>SUMPRODUCT((N$44:AL$44=N$44)*(N54:AL54))</f>
        <v>0</v>
      </c>
      <c r="AO54" s="319">
        <f>SUMPRODUCT((N$16:AL$16=P$16)*(N54:AL54))</f>
        <v>0</v>
      </c>
      <c r="AP54" s="10"/>
      <c r="AQ54" s="11"/>
      <c r="AR54"/>
      <c r="AS54" s="21"/>
      <c r="AT54" s="1198"/>
      <c r="AU54" s="1198"/>
      <c r="AV54" s="1198"/>
      <c r="AW54" s="1141"/>
      <c r="AX54" s="1141"/>
      <c r="AY54" s="1141"/>
      <c r="AZ54" s="1141"/>
      <c r="BA54" s="1141"/>
      <c r="BB54" s="1141"/>
      <c r="BC54" s="1141"/>
      <c r="BD54" s="1141"/>
      <c r="BE54" s="23"/>
      <c r="BF54" s="22"/>
      <c r="BG54" s="27"/>
      <c r="BH54" s="27"/>
      <c r="BI54" s="22"/>
      <c r="BJ54" s="28"/>
      <c r="BK54" s="22"/>
      <c r="BL54" s="24"/>
      <c r="BM54" s="24"/>
      <c r="BN54"/>
      <c r="BO54" s="57"/>
      <c r="BP54"/>
      <c r="BQ54" s="21"/>
      <c r="BR54" s="1198"/>
      <c r="BS54" s="1198"/>
      <c r="BT54" s="1198"/>
      <c r="BU54" s="1141"/>
      <c r="BV54" s="1141"/>
      <c r="BW54" s="1141"/>
      <c r="BX54" s="1141"/>
      <c r="BY54" s="1141"/>
      <c r="BZ54" s="1141"/>
      <c r="CA54" s="1141"/>
      <c r="CB54" s="1141"/>
      <c r="CC54" s="23"/>
      <c r="CD54" s="22"/>
      <c r="CE54" s="27"/>
      <c r="CF54" s="27"/>
      <c r="CG54" s="22"/>
      <c r="CH54" s="28"/>
      <c r="CI54" s="22"/>
      <c r="CJ54" s="24"/>
      <c r="CK54" s="24"/>
      <c r="CL54"/>
    </row>
    <row r="55" spans="1:90" s="16" customFormat="1" ht="16" customHeight="1" thickBot="1" x14ac:dyDescent="0.3">
      <c r="A55" s="10"/>
      <c r="B55" s="11"/>
      <c r="C55" s="302" t="str">
        <f>"RM" &amp; ROW(C55)-ROW($C$51)-1</f>
        <v>RM3</v>
      </c>
      <c r="D55" s="434"/>
      <c r="E55" s="1239"/>
      <c r="F55" s="1240"/>
      <c r="G55" s="1240"/>
      <c r="H55" s="1241"/>
      <c r="I55" s="435"/>
      <c r="J55" s="307" t="s">
        <v>61</v>
      </c>
      <c r="K55" s="436" t="s">
        <v>61</v>
      </c>
      <c r="L55" s="437">
        <v>0</v>
      </c>
      <c r="M55" s="28"/>
      <c r="N55" s="398"/>
      <c r="O55" s="414"/>
      <c r="P55" s="392">
        <f>N55*$L55</f>
        <v>0</v>
      </c>
      <c r="Q55" s="411"/>
      <c r="R55" s="414"/>
      <c r="S55" s="392">
        <f>Q55*$L55</f>
        <v>0</v>
      </c>
      <c r="T55" s="411"/>
      <c r="U55" s="414"/>
      <c r="V55" s="392">
        <f>T55*$L55</f>
        <v>0</v>
      </c>
      <c r="W55" s="411"/>
      <c r="X55" s="399"/>
      <c r="Y55" s="395">
        <f>W55*$L55</f>
        <v>0</v>
      </c>
      <c r="Z55" s="28"/>
      <c r="AA55" s="398"/>
      <c r="AB55" s="399"/>
      <c r="AC55" s="392">
        <f>AA55*$L55</f>
        <v>0</v>
      </c>
      <c r="AD55" s="411"/>
      <c r="AE55" s="399"/>
      <c r="AF55" s="392">
        <f>AD55*$L55</f>
        <v>0</v>
      </c>
      <c r="AG55" s="412"/>
      <c r="AH55" s="399"/>
      <c r="AI55" s="392">
        <f>AG55*$L55</f>
        <v>0</v>
      </c>
      <c r="AJ55" s="411"/>
      <c r="AK55" s="399"/>
      <c r="AL55" s="395">
        <f>AJ55*$L55</f>
        <v>0</v>
      </c>
      <c r="AM55" s="28"/>
      <c r="AN55" s="351">
        <f>SUMPRODUCT((N$44:AL$44=N$44)*(N55:AL55))</f>
        <v>0</v>
      </c>
      <c r="AO55" s="319">
        <f>SUMPRODUCT((N$16:AL$16=P$16)*(N55:AL55))</f>
        <v>0</v>
      </c>
      <c r="AP55" s="10"/>
      <c r="AQ55" s="11"/>
      <c r="AR55"/>
      <c r="AS55" s="21"/>
      <c r="AT55" s="1198"/>
      <c r="AU55" s="1198"/>
      <c r="AV55" s="1198"/>
      <c r="AW55" s="1141"/>
      <c r="AX55" s="1141"/>
      <c r="AY55" s="1141"/>
      <c r="AZ55" s="1141"/>
      <c r="BA55" s="1141"/>
      <c r="BB55" s="1141"/>
      <c r="BC55" s="1141"/>
      <c r="BD55" s="1141"/>
      <c r="BE55" s="23"/>
      <c r="BF55" s="22"/>
      <c r="BG55" s="27"/>
      <c r="BH55" s="27"/>
      <c r="BI55" s="22"/>
      <c r="BJ55" s="28"/>
      <c r="BK55" s="22"/>
      <c r="BL55" s="24"/>
      <c r="BM55" s="24"/>
      <c r="BN55"/>
      <c r="BO55" s="57"/>
      <c r="BP55"/>
      <c r="BQ55" s="21"/>
      <c r="BR55" s="1198"/>
      <c r="BS55" s="1198"/>
      <c r="BT55" s="1198"/>
      <c r="BU55" s="1141"/>
      <c r="BV55" s="1141"/>
      <c r="BW55" s="1141"/>
      <c r="BX55" s="1141"/>
      <c r="BY55" s="1141"/>
      <c r="BZ55" s="1141"/>
      <c r="CA55" s="1141"/>
      <c r="CB55" s="1141"/>
      <c r="CC55" s="23"/>
      <c r="CD55" s="22"/>
      <c r="CE55" s="27"/>
      <c r="CF55" s="27"/>
      <c r="CG55" s="22"/>
      <c r="CH55" s="28"/>
      <c r="CI55" s="22"/>
      <c r="CJ55" s="24"/>
      <c r="CK55" s="24"/>
      <c r="CL55"/>
    </row>
    <row r="56" spans="1:90" ht="6" customHeight="1" thickBot="1" x14ac:dyDescent="0.4">
      <c r="A56" s="10"/>
      <c r="B56" s="1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7"/>
      <c r="P56" s="3"/>
      <c r="Q56" s="3"/>
      <c r="R56" s="7"/>
      <c r="S56" s="3"/>
      <c r="T56" s="3"/>
      <c r="U56" s="7"/>
      <c r="V56" s="3"/>
      <c r="W56" s="3"/>
      <c r="X56" s="7"/>
      <c r="Y56" s="3"/>
      <c r="Z56" s="3"/>
      <c r="AA56" s="3"/>
      <c r="AB56" s="7"/>
      <c r="AC56" s="3"/>
      <c r="AD56" s="3"/>
      <c r="AE56" s="7"/>
      <c r="AF56" s="3"/>
      <c r="AG56" s="3"/>
      <c r="AH56" s="7"/>
      <c r="AI56" s="3"/>
      <c r="AJ56" s="3"/>
      <c r="AK56" s="7"/>
      <c r="AL56" s="3"/>
      <c r="AM56" s="3"/>
      <c r="AN56" s="3"/>
      <c r="AO56" s="3"/>
      <c r="AP56" s="10"/>
      <c r="AQ56" s="11"/>
    </row>
    <row r="57" spans="1:90" s="16" customFormat="1" ht="16" customHeight="1" thickBot="1" x14ac:dyDescent="0.4">
      <c r="A57" s="10"/>
      <c r="B57" s="11"/>
      <c r="C57" s="3"/>
      <c r="D57" s="3"/>
      <c r="E57" s="3"/>
      <c r="F57" s="3"/>
      <c r="G57" s="3"/>
      <c r="H57" s="3"/>
      <c r="I57" s="3"/>
      <c r="J57" s="3"/>
      <c r="K57" s="3"/>
      <c r="L57" s="3"/>
      <c r="M57" s="25"/>
      <c r="N57" s="315">
        <f t="shared" ref="N57:Y57" si="47">SUM(N53:N55)</f>
        <v>0</v>
      </c>
      <c r="O57" s="360">
        <f t="shared" si="47"/>
        <v>0</v>
      </c>
      <c r="P57" s="315">
        <f t="shared" si="47"/>
        <v>0</v>
      </c>
      <c r="Q57" s="315">
        <f t="shared" si="47"/>
        <v>0</v>
      </c>
      <c r="R57" s="360">
        <f t="shared" si="47"/>
        <v>0</v>
      </c>
      <c r="S57" s="315">
        <f t="shared" si="47"/>
        <v>0</v>
      </c>
      <c r="T57" s="315">
        <f t="shared" si="47"/>
        <v>0</v>
      </c>
      <c r="U57" s="360">
        <f t="shared" si="47"/>
        <v>0</v>
      </c>
      <c r="V57" s="315">
        <f t="shared" si="47"/>
        <v>0</v>
      </c>
      <c r="W57" s="315">
        <f t="shared" si="47"/>
        <v>0</v>
      </c>
      <c r="X57" s="360">
        <f t="shared" si="47"/>
        <v>0</v>
      </c>
      <c r="Y57" s="315">
        <f t="shared" si="47"/>
        <v>0</v>
      </c>
      <c r="Z57" s="353"/>
      <c r="AA57" s="315">
        <f t="shared" ref="AA57:AL57" si="48">SUM(AA53:AA55)</f>
        <v>0</v>
      </c>
      <c r="AB57" s="360">
        <f t="shared" si="48"/>
        <v>0</v>
      </c>
      <c r="AC57" s="315">
        <f t="shared" si="48"/>
        <v>0</v>
      </c>
      <c r="AD57" s="315">
        <f t="shared" si="48"/>
        <v>0</v>
      </c>
      <c r="AE57" s="360">
        <f t="shared" si="48"/>
        <v>0</v>
      </c>
      <c r="AF57" s="315">
        <f t="shared" si="48"/>
        <v>0</v>
      </c>
      <c r="AG57" s="315">
        <f t="shared" si="48"/>
        <v>0</v>
      </c>
      <c r="AH57" s="360">
        <f t="shared" si="48"/>
        <v>0</v>
      </c>
      <c r="AI57" s="315">
        <f t="shared" si="48"/>
        <v>0</v>
      </c>
      <c r="AJ57" s="315">
        <f t="shared" si="48"/>
        <v>0</v>
      </c>
      <c r="AK57" s="360">
        <f t="shared" si="48"/>
        <v>0</v>
      </c>
      <c r="AL57" s="315">
        <f t="shared" si="48"/>
        <v>0</v>
      </c>
      <c r="AM57" s="353"/>
      <c r="AN57" s="315">
        <f>SUM(AN53:AN55)</f>
        <v>0</v>
      </c>
      <c r="AO57" s="315">
        <f>SUM(AO53:AO55)</f>
        <v>0</v>
      </c>
      <c r="AP57" s="10"/>
      <c r="AQ57" s="11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 s="1186"/>
      <c r="BJ57" s="1186"/>
      <c r="BK57" s="1186"/>
      <c r="BL57" s="18"/>
      <c r="BM57" s="25"/>
      <c r="BN57"/>
      <c r="BO57" s="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 s="1186"/>
      <c r="CH57" s="1186"/>
      <c r="CI57" s="1186"/>
      <c r="CJ57" s="18"/>
      <c r="CK57" s="25"/>
      <c r="CL57"/>
    </row>
    <row r="58" spans="1:90" s="16" customFormat="1" ht="6" customHeight="1" x14ac:dyDescent="0.25">
      <c r="A58"/>
      <c r="B58" s="12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75"/>
      <c r="P58" s="14"/>
      <c r="Q58" s="14"/>
      <c r="R58" s="75"/>
      <c r="S58" s="14"/>
      <c r="T58" s="14"/>
      <c r="U58" s="75"/>
      <c r="V58" s="14"/>
      <c r="W58" s="14"/>
      <c r="X58" s="75"/>
      <c r="Y58" s="14"/>
      <c r="Z58" s="14"/>
      <c r="AA58" s="14"/>
      <c r="AB58" s="75"/>
      <c r="AC58" s="14"/>
      <c r="AD58" s="14"/>
      <c r="AE58" s="75"/>
      <c r="AF58" s="14"/>
      <c r="AG58" s="14"/>
      <c r="AH58" s="75"/>
      <c r="AI58" s="14"/>
      <c r="AJ58" s="14"/>
      <c r="AK58" s="75"/>
      <c r="AL58" s="14"/>
      <c r="AM58" s="14"/>
      <c r="AN58" s="14"/>
      <c r="AO58" s="14"/>
      <c r="AP58" s="13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 s="57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</row>
    <row r="59" spans="1:90" s="16" customFormat="1" ht="6" customHeight="1" thickBot="1" x14ac:dyDescent="0.3">
      <c r="A59"/>
      <c r="B59" s="11"/>
      <c r="C59"/>
      <c r="D59"/>
      <c r="E59"/>
      <c r="F59"/>
      <c r="G59"/>
      <c r="H59"/>
      <c r="I59"/>
      <c r="J59"/>
      <c r="K59"/>
      <c r="L59"/>
      <c r="M59"/>
      <c r="N59"/>
      <c r="O59" s="2"/>
      <c r="P59"/>
      <c r="Q59"/>
      <c r="R59" s="2"/>
      <c r="S59"/>
      <c r="T59"/>
      <c r="U59" s="2"/>
      <c r="V59"/>
      <c r="W59"/>
      <c r="X59" s="2"/>
      <c r="Y59"/>
      <c r="Z59"/>
      <c r="AA59"/>
      <c r="AB59" s="2"/>
      <c r="AC59"/>
      <c r="AD59"/>
      <c r="AE59" s="2"/>
      <c r="AF59"/>
      <c r="AG59"/>
      <c r="AH59" s="2"/>
      <c r="AI59"/>
      <c r="AJ59"/>
      <c r="AK59" s="2"/>
      <c r="AL59"/>
      <c r="AM59"/>
      <c r="AN59"/>
      <c r="AO59"/>
      <c r="AP59" s="10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 s="57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</row>
    <row r="60" spans="1:90" s="16" customFormat="1" ht="18" x14ac:dyDescent="0.35">
      <c r="A60" s="10"/>
      <c r="B60" s="11"/>
      <c r="C60" s="296"/>
      <c r="D60" s="1230" t="s">
        <v>98</v>
      </c>
      <c r="E60" s="1230"/>
      <c r="F60" s="1230"/>
      <c r="G60" s="1230"/>
      <c r="H60" s="1230"/>
      <c r="I60" s="1231"/>
      <c r="J60" s="298"/>
      <c r="K60" s="431"/>
      <c r="L60" s="384" t="s">
        <v>81</v>
      </c>
      <c r="M60" s="334"/>
      <c r="N60" s="408" t="s">
        <v>82</v>
      </c>
      <c r="O60" s="396" t="s">
        <v>83</v>
      </c>
      <c r="P60" s="383" t="s">
        <v>45</v>
      </c>
      <c r="Q60" s="409" t="s">
        <v>82</v>
      </c>
      <c r="R60" s="396" t="s">
        <v>83</v>
      </c>
      <c r="S60" s="383" t="s">
        <v>45</v>
      </c>
      <c r="T60" s="409" t="s">
        <v>82</v>
      </c>
      <c r="U60" s="396" t="s">
        <v>83</v>
      </c>
      <c r="V60" s="383" t="s">
        <v>45</v>
      </c>
      <c r="W60" s="409" t="s">
        <v>82</v>
      </c>
      <c r="X60" s="396" t="s">
        <v>83</v>
      </c>
      <c r="Y60" s="384" t="s">
        <v>45</v>
      </c>
      <c r="Z60" s="334"/>
      <c r="AA60" s="408" t="s">
        <v>82</v>
      </c>
      <c r="AB60" s="396" t="s">
        <v>83</v>
      </c>
      <c r="AC60" s="383" t="s">
        <v>45</v>
      </c>
      <c r="AD60" s="409" t="s">
        <v>82</v>
      </c>
      <c r="AE60" s="396" t="s">
        <v>83</v>
      </c>
      <c r="AF60" s="383" t="s">
        <v>45</v>
      </c>
      <c r="AG60" s="409" t="s">
        <v>82</v>
      </c>
      <c r="AH60" s="396" t="s">
        <v>83</v>
      </c>
      <c r="AI60" s="383" t="s">
        <v>45</v>
      </c>
      <c r="AJ60" s="409" t="s">
        <v>82</v>
      </c>
      <c r="AK60" s="396" t="s">
        <v>83</v>
      </c>
      <c r="AL60" s="384" t="s">
        <v>45</v>
      </c>
      <c r="AM60" s="334"/>
      <c r="AN60" s="347" t="s">
        <v>84</v>
      </c>
      <c r="AO60" s="313" t="s">
        <v>85</v>
      </c>
      <c r="AP60" s="10"/>
      <c r="AQ60" s="11"/>
      <c r="AR60"/>
      <c r="AS60" s="1199"/>
      <c r="AT60" s="1199"/>
      <c r="AU60" s="1199"/>
      <c r="AV60" s="1199"/>
      <c r="AW60" s="1199"/>
      <c r="AX60" s="1199"/>
      <c r="AY60" s="1199"/>
      <c r="AZ60" s="1199"/>
      <c r="BA60" s="1199"/>
      <c r="BB60" s="1199"/>
      <c r="BC60" s="1199"/>
      <c r="BD60" s="1199"/>
      <c r="BE60" s="20"/>
      <c r="BF60" s="20"/>
      <c r="BG60" s="20"/>
      <c r="BH60" s="26"/>
      <c r="BI60" s="1200"/>
      <c r="BJ60" s="1200"/>
      <c r="BK60" s="1200"/>
      <c r="BL60" s="1197"/>
      <c r="BM60" s="1197"/>
      <c r="BN60"/>
      <c r="BO60" s="57"/>
      <c r="BP60"/>
      <c r="BQ60" s="1199"/>
      <c r="BR60" s="1199"/>
      <c r="BS60" s="1199"/>
      <c r="BT60" s="1199"/>
      <c r="BU60" s="1199"/>
      <c r="BV60" s="1199"/>
      <c r="BW60" s="1199"/>
      <c r="BX60" s="1199"/>
      <c r="BY60" s="1199"/>
      <c r="BZ60" s="1199"/>
      <c r="CA60" s="1199"/>
      <c r="CB60" s="1199"/>
      <c r="CC60" s="20"/>
      <c r="CD60" s="20"/>
      <c r="CE60" s="20"/>
      <c r="CF60" s="26"/>
      <c r="CG60" s="1200"/>
      <c r="CH60" s="1200"/>
      <c r="CI60" s="1200"/>
      <c r="CJ60" s="1197"/>
      <c r="CK60" s="1197"/>
      <c r="CL60"/>
    </row>
    <row r="61" spans="1:90" s="16" customFormat="1" ht="16" customHeight="1" x14ac:dyDescent="0.35">
      <c r="A61" s="10"/>
      <c r="B61" s="11"/>
      <c r="C61" s="300"/>
      <c r="D61" s="348" t="s">
        <v>86</v>
      </c>
      <c r="E61" s="1242" t="s">
        <v>47</v>
      </c>
      <c r="F61" s="1243"/>
      <c r="G61" s="1243"/>
      <c r="H61" s="1244"/>
      <c r="I61" s="348" t="s">
        <v>87</v>
      </c>
      <c r="J61" s="349" t="s">
        <v>49</v>
      </c>
      <c r="K61" s="350" t="s">
        <v>88</v>
      </c>
      <c r="L61" s="386" t="str">
        <f>"[" &amp; 'Zusammenfassung (DE)'!$I$14 &amp;"/h]"</f>
        <v>[EUR/h]</v>
      </c>
      <c r="M61" s="338"/>
      <c r="N61" s="385" t="s">
        <v>89</v>
      </c>
      <c r="O61" s="290"/>
      <c r="P61" s="290" t="str">
        <f>"["&amp; 'Zusammenfassung (DE)'!$I$14 &amp; "]"</f>
        <v>[EUR]</v>
      </c>
      <c r="Q61" s="290" t="s">
        <v>89</v>
      </c>
      <c r="R61" s="290"/>
      <c r="S61" s="290" t="str">
        <f>"["&amp; 'Zusammenfassung (DE)'!$I$14 &amp; "]"</f>
        <v>[EUR]</v>
      </c>
      <c r="T61" s="290" t="s">
        <v>89</v>
      </c>
      <c r="U61" s="290"/>
      <c r="V61" s="290" t="str">
        <f>"["&amp; 'Zusammenfassung (DE)'!$I$14 &amp; "]"</f>
        <v>[EUR]</v>
      </c>
      <c r="W61" s="290" t="s">
        <v>89</v>
      </c>
      <c r="X61" s="290"/>
      <c r="Y61" s="386" t="str">
        <f>"["&amp; 'Zusammenfassung (DE)'!$I$14 &amp; "]"</f>
        <v>[EUR]</v>
      </c>
      <c r="Z61" s="338"/>
      <c r="AA61" s="385" t="s">
        <v>89</v>
      </c>
      <c r="AB61" s="290"/>
      <c r="AC61" s="290" t="str">
        <f>"["&amp; 'Zusammenfassung (DE)'!$I$14 &amp; "]"</f>
        <v>[EUR]</v>
      </c>
      <c r="AD61" s="290" t="s">
        <v>89</v>
      </c>
      <c r="AE61" s="290"/>
      <c r="AF61" s="290" t="str">
        <f>"["&amp; 'Zusammenfassung (DE)'!$I$14 &amp; "]"</f>
        <v>[EUR]</v>
      </c>
      <c r="AG61" s="290" t="s">
        <v>89</v>
      </c>
      <c r="AH61" s="290"/>
      <c r="AI61" s="290" t="str">
        <f>"["&amp; 'Zusammenfassung (DE)'!$I$14 &amp; "]"</f>
        <v>[EUR]</v>
      </c>
      <c r="AJ61" s="290" t="s">
        <v>89</v>
      </c>
      <c r="AK61" s="290"/>
      <c r="AL61" s="386" t="str">
        <f>"["&amp; 'Zusammenfassung (DE)'!$I$14 &amp; "]"</f>
        <v>[EUR]</v>
      </c>
      <c r="AM61" s="338"/>
      <c r="AN61" s="290" t="s">
        <v>90</v>
      </c>
      <c r="AO61" s="290" t="str">
        <f>"["&amp; 'Zusammenfassung (DE)'!$I$14 &amp; "]"</f>
        <v>[EUR]</v>
      </c>
      <c r="AP61" s="10"/>
      <c r="AQ61" s="11"/>
      <c r="AR61"/>
      <c r="AS61" s="21"/>
      <c r="AT61" s="1197"/>
      <c r="AU61" s="1197"/>
      <c r="AV61" s="1197"/>
      <c r="AW61" s="3"/>
      <c r="AX61" s="3"/>
      <c r="AY61" s="3"/>
      <c r="AZ61" s="3"/>
      <c r="BA61" s="3"/>
      <c r="BB61" s="3"/>
      <c r="BC61" s="7"/>
      <c r="BD61" s="3"/>
      <c r="BE61" s="26"/>
      <c r="BF61" s="26"/>
      <c r="BG61" s="26"/>
      <c r="BH61" s="26"/>
      <c r="BI61" s="26"/>
      <c r="BJ61" s="7"/>
      <c r="BK61" s="7"/>
      <c r="BL61" s="3"/>
      <c r="BM61" s="3"/>
      <c r="BN61"/>
      <c r="BO61" s="57"/>
      <c r="BP61"/>
      <c r="BQ61" s="21"/>
      <c r="BR61" s="1197"/>
      <c r="BS61" s="1197"/>
      <c r="BT61" s="1197"/>
      <c r="BU61" s="3"/>
      <c r="BV61" s="3"/>
      <c r="BW61" s="3"/>
      <c r="BX61" s="3"/>
      <c r="BY61" s="3"/>
      <c r="BZ61" s="3"/>
      <c r="CA61" s="7"/>
      <c r="CB61" s="3"/>
      <c r="CC61" s="26"/>
      <c r="CD61" s="26"/>
      <c r="CE61" s="26"/>
      <c r="CF61" s="26"/>
      <c r="CG61" s="26"/>
      <c r="CH61" s="7"/>
      <c r="CI61" s="7"/>
      <c r="CJ61" s="3"/>
      <c r="CK61" s="3"/>
      <c r="CL61"/>
    </row>
    <row r="62" spans="1:90" s="16" customFormat="1" ht="16" customHeight="1" x14ac:dyDescent="0.25">
      <c r="A62" s="10"/>
      <c r="B62" s="11"/>
      <c r="C62" s="301" t="str">
        <f>"AD" &amp; ROW(C62)-ROW($C$60)-1</f>
        <v>AD1</v>
      </c>
      <c r="D62" s="362" t="s">
        <v>99</v>
      </c>
      <c r="E62" s="1257" t="s">
        <v>100</v>
      </c>
      <c r="F62" s="1258"/>
      <c r="G62" s="1258"/>
      <c r="H62" s="1259"/>
      <c r="I62" s="359"/>
      <c r="J62" s="295" t="s">
        <v>61</v>
      </c>
      <c r="K62" s="352" t="s">
        <v>61</v>
      </c>
      <c r="L62" s="433">
        <v>0</v>
      </c>
      <c r="M62" s="35"/>
      <c r="N62" s="397"/>
      <c r="O62" s="321"/>
      <c r="P62" s="314">
        <f>N62*$L62</f>
        <v>0</v>
      </c>
      <c r="Q62" s="325"/>
      <c r="R62" s="321"/>
      <c r="S62" s="314">
        <f>Q62*$L62</f>
        <v>0</v>
      </c>
      <c r="T62" s="325"/>
      <c r="U62" s="321"/>
      <c r="V62" s="314">
        <f>T62*$L62</f>
        <v>0</v>
      </c>
      <c r="W62" s="325"/>
      <c r="X62" s="321"/>
      <c r="Y62" s="388">
        <f>W62*$L62</f>
        <v>0</v>
      </c>
      <c r="Z62" s="35"/>
      <c r="AA62" s="397"/>
      <c r="AB62" s="321"/>
      <c r="AC62" s="314">
        <f>AA62*$L62</f>
        <v>0</v>
      </c>
      <c r="AD62" s="325"/>
      <c r="AE62" s="321"/>
      <c r="AF62" s="314">
        <f>AD62*$L62</f>
        <v>0</v>
      </c>
      <c r="AG62" s="322"/>
      <c r="AH62" s="321"/>
      <c r="AI62" s="314">
        <f>AG62*$L62</f>
        <v>0</v>
      </c>
      <c r="AJ62" s="325"/>
      <c r="AK62" s="321"/>
      <c r="AL62" s="388">
        <f>AJ62*$L62</f>
        <v>0</v>
      </c>
      <c r="AM62" s="35"/>
      <c r="AN62" s="351">
        <f>SUMPRODUCT((N$44:AL$44=N$44)*(N62:AL62))</f>
        <v>0</v>
      </c>
      <c r="AO62" s="319">
        <f>SUMPRODUCT((N$16:AL$16=P$16)*(N62:AL62))</f>
        <v>0</v>
      </c>
      <c r="AP62" s="10"/>
      <c r="AQ62" s="11"/>
      <c r="AR62"/>
      <c r="AS62" s="21"/>
      <c r="AT62" s="1198"/>
      <c r="AU62" s="1198"/>
      <c r="AV62" s="1198"/>
      <c r="AW62" s="1141"/>
      <c r="AX62" s="1141"/>
      <c r="AY62" s="1141"/>
      <c r="AZ62" s="1141"/>
      <c r="BA62" s="1141"/>
      <c r="BB62" s="1141"/>
      <c r="BC62" s="1141"/>
      <c r="BD62" s="1141"/>
      <c r="BE62" s="23"/>
      <c r="BF62" s="22"/>
      <c r="BG62" s="27"/>
      <c r="BH62" s="27"/>
      <c r="BI62" s="22"/>
      <c r="BJ62" s="28"/>
      <c r="BK62" s="22"/>
      <c r="BL62" s="24"/>
      <c r="BM62" s="24"/>
      <c r="BN62"/>
      <c r="BO62" s="57"/>
      <c r="BP62"/>
      <c r="BQ62" s="21"/>
      <c r="BR62" s="1198"/>
      <c r="BS62" s="1198"/>
      <c r="BT62" s="1198"/>
      <c r="BU62" s="1141"/>
      <c r="BV62" s="1141"/>
      <c r="BW62" s="1141"/>
      <c r="BX62" s="1141"/>
      <c r="BY62" s="1141"/>
      <c r="BZ62" s="1141"/>
      <c r="CA62" s="1141"/>
      <c r="CB62" s="1141"/>
      <c r="CC62" s="23"/>
      <c r="CD62" s="22"/>
      <c r="CE62" s="27"/>
      <c r="CF62" s="27"/>
      <c r="CG62" s="22"/>
      <c r="CH62" s="28"/>
      <c r="CI62" s="22"/>
      <c r="CJ62" s="24"/>
      <c r="CK62" s="24"/>
      <c r="CL62"/>
    </row>
    <row r="63" spans="1:90" s="16" customFormat="1" ht="16" customHeight="1" x14ac:dyDescent="0.25">
      <c r="A63" s="10"/>
      <c r="B63" s="11"/>
      <c r="C63" s="301" t="str">
        <f>"AD" &amp; ROW(C63)-ROW($C$60)-1</f>
        <v>AD2</v>
      </c>
      <c r="D63" s="362" t="s">
        <v>101</v>
      </c>
      <c r="E63" s="1248" t="s">
        <v>102</v>
      </c>
      <c r="F63" s="1258"/>
      <c r="G63" s="1258"/>
      <c r="H63" s="1259"/>
      <c r="I63" s="359"/>
      <c r="J63" s="295" t="s">
        <v>61</v>
      </c>
      <c r="K63" s="352" t="s">
        <v>61</v>
      </c>
      <c r="L63" s="433">
        <v>0</v>
      </c>
      <c r="M63" s="28"/>
      <c r="N63" s="397"/>
      <c r="O63" s="321"/>
      <c r="P63" s="314">
        <f>N63*$L63</f>
        <v>0</v>
      </c>
      <c r="Q63" s="325"/>
      <c r="R63" s="321"/>
      <c r="S63" s="314">
        <f>Q63*$L63</f>
        <v>0</v>
      </c>
      <c r="T63" s="325"/>
      <c r="U63" s="321"/>
      <c r="V63" s="314">
        <f>T63*$L63</f>
        <v>0</v>
      </c>
      <c r="W63" s="325"/>
      <c r="X63" s="321"/>
      <c r="Y63" s="388">
        <f>W63*$L63</f>
        <v>0</v>
      </c>
      <c r="Z63" s="28"/>
      <c r="AA63" s="397"/>
      <c r="AB63" s="321"/>
      <c r="AC63" s="314">
        <f>AA63*$L63</f>
        <v>0</v>
      </c>
      <c r="AD63" s="325"/>
      <c r="AE63" s="321"/>
      <c r="AF63" s="314">
        <f>AD63*$L63</f>
        <v>0</v>
      </c>
      <c r="AG63" s="322"/>
      <c r="AH63" s="321"/>
      <c r="AI63" s="314">
        <f>AG63*$L63</f>
        <v>0</v>
      </c>
      <c r="AJ63" s="325"/>
      <c r="AK63" s="321"/>
      <c r="AL63" s="388">
        <f>AJ63*$L63</f>
        <v>0</v>
      </c>
      <c r="AM63" s="28"/>
      <c r="AN63" s="351">
        <f>SUMPRODUCT((N$44:AL$44=N$44)*(N63:AL63))</f>
        <v>0</v>
      </c>
      <c r="AO63" s="319">
        <f>SUMPRODUCT((N$16:AL$16=P$16)*(N63:AL63))</f>
        <v>0</v>
      </c>
      <c r="AP63" s="10"/>
      <c r="AQ63" s="11"/>
      <c r="AR63"/>
      <c r="AS63" s="21"/>
      <c r="AT63" s="1198"/>
      <c r="AU63" s="1198"/>
      <c r="AV63" s="1198"/>
      <c r="AW63" s="1141"/>
      <c r="AX63" s="1141"/>
      <c r="AY63" s="1141"/>
      <c r="AZ63" s="1141"/>
      <c r="BA63" s="1141"/>
      <c r="BB63" s="1141"/>
      <c r="BC63" s="1141"/>
      <c r="BD63" s="1141"/>
      <c r="BE63" s="1142"/>
      <c r="BF63" s="22"/>
      <c r="BG63" s="27"/>
      <c r="BH63" s="27"/>
      <c r="BI63" s="28"/>
      <c r="BJ63" s="28"/>
      <c r="BK63" s="22"/>
      <c r="BL63" s="24"/>
      <c r="BM63" s="24"/>
      <c r="BN63"/>
      <c r="BO63" s="57"/>
      <c r="BP63"/>
      <c r="BQ63" s="21"/>
      <c r="BR63" s="1198"/>
      <c r="BS63" s="1198"/>
      <c r="BT63" s="1198"/>
      <c r="BU63" s="1141"/>
      <c r="BV63" s="1141"/>
      <c r="BW63" s="1141"/>
      <c r="BX63" s="1141"/>
      <c r="BY63" s="1141"/>
      <c r="BZ63" s="1141"/>
      <c r="CA63" s="1141"/>
      <c r="CB63" s="1141"/>
      <c r="CC63" s="1142"/>
      <c r="CD63" s="22"/>
      <c r="CE63" s="27"/>
      <c r="CF63" s="27"/>
      <c r="CG63" s="22"/>
      <c r="CH63" s="28"/>
      <c r="CI63" s="22"/>
      <c r="CJ63" s="24"/>
      <c r="CK63" s="24"/>
      <c r="CL63"/>
    </row>
    <row r="64" spans="1:90" s="16" customFormat="1" ht="16" customHeight="1" thickBot="1" x14ac:dyDescent="0.3">
      <c r="A64" s="10"/>
      <c r="B64" s="11"/>
      <c r="C64" s="302" t="str">
        <f>"AD" &amp; ROW(C64)-ROW($C$60)-1</f>
        <v>AD3</v>
      </c>
      <c r="D64" s="438"/>
      <c r="E64" s="1239"/>
      <c r="F64" s="1240"/>
      <c r="G64" s="1240"/>
      <c r="H64" s="1241"/>
      <c r="I64" s="439"/>
      <c r="J64" s="307" t="s">
        <v>61</v>
      </c>
      <c r="K64" s="436" t="s">
        <v>61</v>
      </c>
      <c r="L64" s="437">
        <v>0</v>
      </c>
      <c r="M64" s="35"/>
      <c r="N64" s="398"/>
      <c r="O64" s="414"/>
      <c r="P64" s="392">
        <f>N64*$L64</f>
        <v>0</v>
      </c>
      <c r="Q64" s="411"/>
      <c r="R64" s="414"/>
      <c r="S64" s="392">
        <f>Q64*$L64</f>
        <v>0</v>
      </c>
      <c r="T64" s="411"/>
      <c r="U64" s="414"/>
      <c r="V64" s="392">
        <f>T64*$L64</f>
        <v>0</v>
      </c>
      <c r="W64" s="411"/>
      <c r="X64" s="399"/>
      <c r="Y64" s="395">
        <f>W64*$L64</f>
        <v>0</v>
      </c>
      <c r="Z64" s="35"/>
      <c r="AA64" s="398"/>
      <c r="AB64" s="399"/>
      <c r="AC64" s="392">
        <f>AA64*$L64</f>
        <v>0</v>
      </c>
      <c r="AD64" s="411"/>
      <c r="AE64" s="399"/>
      <c r="AF64" s="392">
        <f>AD64*$L64</f>
        <v>0</v>
      </c>
      <c r="AG64" s="412"/>
      <c r="AH64" s="399"/>
      <c r="AI64" s="392">
        <f>AG64*$L64</f>
        <v>0</v>
      </c>
      <c r="AJ64" s="411"/>
      <c r="AK64" s="399"/>
      <c r="AL64" s="395">
        <f>AJ64*$L64</f>
        <v>0</v>
      </c>
      <c r="AM64" s="35"/>
      <c r="AN64" s="351">
        <f>SUMPRODUCT((N$44:AL$44=N$44)*(N64:AL64))</f>
        <v>0</v>
      </c>
      <c r="AO64" s="319">
        <f>SUMPRODUCT((N$16:AL$16=P$16)*(N64:AL64))</f>
        <v>0</v>
      </c>
      <c r="AP64" s="10"/>
      <c r="AQ64" s="11"/>
      <c r="AR64"/>
      <c r="AS64" s="21"/>
      <c r="AT64" s="1198"/>
      <c r="AU64" s="1198"/>
      <c r="AV64" s="1198"/>
      <c r="AW64" s="1141"/>
      <c r="AX64" s="1141"/>
      <c r="AY64" s="1141"/>
      <c r="AZ64" s="1141"/>
      <c r="BA64" s="1141"/>
      <c r="BB64" s="1141"/>
      <c r="BC64" s="1141"/>
      <c r="BD64" s="1141"/>
      <c r="BE64" s="23"/>
      <c r="BF64" s="22"/>
      <c r="BG64" s="27"/>
      <c r="BH64" s="27"/>
      <c r="BI64" s="22"/>
      <c r="BJ64" s="28"/>
      <c r="BK64" s="22"/>
      <c r="BL64" s="24"/>
      <c r="BM64" s="24"/>
      <c r="BN64"/>
      <c r="BO64" s="57"/>
      <c r="BP64"/>
      <c r="BQ64" s="21"/>
      <c r="BR64" s="1198"/>
      <c r="BS64" s="1198"/>
      <c r="BT64" s="1198"/>
      <c r="BU64" s="1141"/>
      <c r="BV64" s="1141"/>
      <c r="BW64" s="1141"/>
      <c r="BX64" s="1141"/>
      <c r="BY64" s="1141"/>
      <c r="BZ64" s="1141"/>
      <c r="CA64" s="1141"/>
      <c r="CB64" s="1141"/>
      <c r="CC64" s="23"/>
      <c r="CD64" s="22"/>
      <c r="CE64" s="27"/>
      <c r="CF64" s="27"/>
      <c r="CG64" s="22"/>
      <c r="CH64" s="28"/>
      <c r="CI64" s="22"/>
      <c r="CJ64" s="24"/>
      <c r="CK64" s="24"/>
      <c r="CL64"/>
    </row>
    <row r="65" spans="1:90" ht="6" customHeight="1" thickBot="1" x14ac:dyDescent="0.4">
      <c r="A65" s="10"/>
      <c r="B65" s="1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7"/>
      <c r="P65" s="3"/>
      <c r="Q65" s="3"/>
      <c r="R65" s="7"/>
      <c r="S65" s="3"/>
      <c r="T65" s="3"/>
      <c r="U65" s="7"/>
      <c r="V65" s="3"/>
      <c r="W65" s="3"/>
      <c r="X65" s="7"/>
      <c r="Y65" s="3"/>
      <c r="Z65" s="3"/>
      <c r="AA65" s="3"/>
      <c r="AB65" s="7"/>
      <c r="AC65" s="3"/>
      <c r="AD65" s="3"/>
      <c r="AE65" s="7"/>
      <c r="AF65" s="3"/>
      <c r="AG65" s="3"/>
      <c r="AH65" s="7"/>
      <c r="AI65" s="3"/>
      <c r="AJ65" s="3"/>
      <c r="AK65" s="7"/>
      <c r="AL65" s="3"/>
      <c r="AM65" s="3"/>
      <c r="AN65" s="3"/>
      <c r="AO65" s="3"/>
      <c r="AP65" s="10"/>
      <c r="AQ65" s="11"/>
    </row>
    <row r="66" spans="1:90" s="16" customFormat="1" ht="16" thickBot="1" x14ac:dyDescent="0.4">
      <c r="A66" s="10"/>
      <c r="B66" s="11"/>
      <c r="C66" s="3"/>
      <c r="D66" s="3"/>
      <c r="E66" s="3"/>
      <c r="F66" s="3"/>
      <c r="G66" s="3"/>
      <c r="H66" s="3"/>
      <c r="I66" s="3"/>
      <c r="J66" s="3"/>
      <c r="K66" s="3"/>
      <c r="L66" s="19"/>
      <c r="M66" s="25"/>
      <c r="N66" s="315">
        <f t="shared" ref="N66:Y66" si="49">SUM(N62:N64)</f>
        <v>0</v>
      </c>
      <c r="O66" s="360">
        <f t="shared" si="49"/>
        <v>0</v>
      </c>
      <c r="P66" s="315">
        <f t="shared" si="49"/>
        <v>0</v>
      </c>
      <c r="Q66" s="315">
        <f t="shared" si="49"/>
        <v>0</v>
      </c>
      <c r="R66" s="360">
        <f t="shared" si="49"/>
        <v>0</v>
      </c>
      <c r="S66" s="315">
        <f t="shared" si="49"/>
        <v>0</v>
      </c>
      <c r="T66" s="315">
        <f t="shared" si="49"/>
        <v>0</v>
      </c>
      <c r="U66" s="360">
        <f t="shared" si="49"/>
        <v>0</v>
      </c>
      <c r="V66" s="315">
        <f t="shared" si="49"/>
        <v>0</v>
      </c>
      <c r="W66" s="315">
        <f t="shared" si="49"/>
        <v>0</v>
      </c>
      <c r="X66" s="360">
        <f t="shared" si="49"/>
        <v>0</v>
      </c>
      <c r="Y66" s="315">
        <f t="shared" si="49"/>
        <v>0</v>
      </c>
      <c r="Z66" s="353"/>
      <c r="AA66" s="315">
        <f t="shared" ref="AA66:AL66" si="50">SUM(AA62:AA64)</f>
        <v>0</v>
      </c>
      <c r="AB66" s="360">
        <f t="shared" si="50"/>
        <v>0</v>
      </c>
      <c r="AC66" s="315">
        <f t="shared" si="50"/>
        <v>0</v>
      </c>
      <c r="AD66" s="315">
        <f t="shared" si="50"/>
        <v>0</v>
      </c>
      <c r="AE66" s="360">
        <f t="shared" si="50"/>
        <v>0</v>
      </c>
      <c r="AF66" s="315">
        <f t="shared" si="50"/>
        <v>0</v>
      </c>
      <c r="AG66" s="315">
        <f t="shared" si="50"/>
        <v>0</v>
      </c>
      <c r="AH66" s="360">
        <f t="shared" si="50"/>
        <v>0</v>
      </c>
      <c r="AI66" s="315">
        <f t="shared" si="50"/>
        <v>0</v>
      </c>
      <c r="AJ66" s="315">
        <f t="shared" si="50"/>
        <v>0</v>
      </c>
      <c r="AK66" s="360">
        <f t="shared" si="50"/>
        <v>0</v>
      </c>
      <c r="AL66" s="315">
        <f t="shared" si="50"/>
        <v>0</v>
      </c>
      <c r="AM66" s="353"/>
      <c r="AN66" s="315">
        <f>SUM(AN62:AN64)</f>
        <v>0</v>
      </c>
      <c r="AO66" s="315">
        <f>SUM(AO62:AO64)</f>
        <v>0</v>
      </c>
      <c r="AP66" s="10"/>
      <c r="AQ66" s="11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 s="1186"/>
      <c r="BJ66" s="1186"/>
      <c r="BK66" s="1186"/>
      <c r="BL66" s="18"/>
      <c r="BM66" s="25"/>
      <c r="BN66"/>
      <c r="BO66" s="57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 s="1186"/>
      <c r="CH66" s="1186"/>
      <c r="CI66" s="1186"/>
      <c r="CJ66" s="18"/>
      <c r="CK66" s="25"/>
      <c r="CL66"/>
    </row>
    <row r="67" spans="1:90" s="16" customFormat="1" ht="6" customHeight="1" x14ac:dyDescent="0.25">
      <c r="A67"/>
      <c r="B67" s="12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75"/>
      <c r="P67" s="14"/>
      <c r="Q67" s="14"/>
      <c r="R67" s="75"/>
      <c r="S67" s="14"/>
      <c r="T67" s="14"/>
      <c r="U67" s="75"/>
      <c r="V67" s="14"/>
      <c r="W67" s="14"/>
      <c r="X67" s="75"/>
      <c r="Y67" s="14"/>
      <c r="Z67" s="14"/>
      <c r="AA67" s="14"/>
      <c r="AB67" s="75"/>
      <c r="AC67" s="14"/>
      <c r="AD67" s="14"/>
      <c r="AE67" s="75"/>
      <c r="AF67" s="14"/>
      <c r="AG67" s="14"/>
      <c r="AH67" s="75"/>
      <c r="AI67" s="14"/>
      <c r="AJ67" s="14"/>
      <c r="AK67" s="75"/>
      <c r="AL67" s="14"/>
      <c r="AM67" s="14"/>
      <c r="AN67" s="14"/>
      <c r="AO67" s="14"/>
      <c r="AP67" s="13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 s="5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</row>
    <row r="68" spans="1:90" s="16" customFormat="1" ht="6" customHeight="1" thickBot="1" x14ac:dyDescent="0.3">
      <c r="A68"/>
      <c r="B68" s="11"/>
      <c r="C68"/>
      <c r="D68"/>
      <c r="E68"/>
      <c r="F68"/>
      <c r="G68"/>
      <c r="H68"/>
      <c r="I68"/>
      <c r="J68"/>
      <c r="K68"/>
      <c r="L68"/>
      <c r="M68"/>
      <c r="N68"/>
      <c r="O68" s="2"/>
      <c r="P68"/>
      <c r="Q68"/>
      <c r="R68" s="2"/>
      <c r="S68"/>
      <c r="T68"/>
      <c r="U68" s="2"/>
      <c r="V68"/>
      <c r="W68"/>
      <c r="X68" s="2"/>
      <c r="Y68"/>
      <c r="Z68"/>
      <c r="AA68"/>
      <c r="AB68" s="2"/>
      <c r="AC68"/>
      <c r="AD68"/>
      <c r="AE68" s="2"/>
      <c r="AF68"/>
      <c r="AG68"/>
      <c r="AH68" s="2"/>
      <c r="AI68"/>
      <c r="AJ68"/>
      <c r="AK68" s="2"/>
      <c r="AL68"/>
      <c r="AM68"/>
      <c r="AN68"/>
      <c r="AO68"/>
      <c r="AP68" s="10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 s="57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</row>
    <row r="69" spans="1:90" s="16" customFormat="1" ht="18" x14ac:dyDescent="0.4">
      <c r="A69" s="10"/>
      <c r="B69" s="11"/>
      <c r="C69" s="296"/>
      <c r="D69" s="440" t="s">
        <v>103</v>
      </c>
      <c r="E69" s="441"/>
      <c r="F69" s="441"/>
      <c r="G69" s="441"/>
      <c r="H69" s="441"/>
      <c r="I69" s="441"/>
      <c r="J69" s="442"/>
      <c r="K69" s="443"/>
      <c r="L69" s="444" t="s">
        <v>81</v>
      </c>
      <c r="M69" s="334"/>
      <c r="N69" s="408" t="s">
        <v>82</v>
      </c>
      <c r="O69" s="396" t="s">
        <v>83</v>
      </c>
      <c r="P69" s="383" t="s">
        <v>45</v>
      </c>
      <c r="Q69" s="409" t="s">
        <v>82</v>
      </c>
      <c r="R69" s="396" t="s">
        <v>83</v>
      </c>
      <c r="S69" s="383" t="s">
        <v>45</v>
      </c>
      <c r="T69" s="409" t="s">
        <v>82</v>
      </c>
      <c r="U69" s="396" t="s">
        <v>83</v>
      </c>
      <c r="V69" s="383" t="s">
        <v>45</v>
      </c>
      <c r="W69" s="409" t="s">
        <v>82</v>
      </c>
      <c r="X69" s="396" t="s">
        <v>83</v>
      </c>
      <c r="Y69" s="384" t="s">
        <v>45</v>
      </c>
      <c r="Z69" s="334"/>
      <c r="AA69" s="408" t="s">
        <v>82</v>
      </c>
      <c r="AB69" s="396" t="s">
        <v>83</v>
      </c>
      <c r="AC69" s="383" t="s">
        <v>45</v>
      </c>
      <c r="AD69" s="409" t="s">
        <v>82</v>
      </c>
      <c r="AE69" s="396" t="s">
        <v>83</v>
      </c>
      <c r="AF69" s="383" t="s">
        <v>45</v>
      </c>
      <c r="AG69" s="409" t="s">
        <v>82</v>
      </c>
      <c r="AH69" s="396" t="s">
        <v>83</v>
      </c>
      <c r="AI69" s="383" t="s">
        <v>45</v>
      </c>
      <c r="AJ69" s="409" t="s">
        <v>82</v>
      </c>
      <c r="AK69" s="396" t="s">
        <v>83</v>
      </c>
      <c r="AL69" s="384" t="s">
        <v>45</v>
      </c>
      <c r="AM69" s="334"/>
      <c r="AN69" s="347" t="s">
        <v>84</v>
      </c>
      <c r="AO69" s="313" t="s">
        <v>85</v>
      </c>
      <c r="AP69" s="10"/>
      <c r="AQ69" s="11"/>
      <c r="AR69"/>
      <c r="AS69" s="1199"/>
      <c r="AT69" s="1199"/>
      <c r="AU69" s="1199"/>
      <c r="AV69" s="1199"/>
      <c r="AW69" s="1199"/>
      <c r="AX69" s="1199"/>
      <c r="AY69" s="1199"/>
      <c r="AZ69" s="1199"/>
      <c r="BA69" s="1199"/>
      <c r="BB69" s="1199"/>
      <c r="BC69" s="1199"/>
      <c r="BD69" s="1199"/>
      <c r="BE69" s="20"/>
      <c r="BF69" s="20"/>
      <c r="BG69" s="20"/>
      <c r="BH69" s="26"/>
      <c r="BI69" s="1200"/>
      <c r="BJ69" s="1200"/>
      <c r="BK69" s="1200"/>
      <c r="BL69" s="1197"/>
      <c r="BM69" s="1197"/>
      <c r="BN69"/>
      <c r="BO69" s="57"/>
      <c r="BP69"/>
      <c r="BQ69" s="1199"/>
      <c r="BR69" s="1199"/>
      <c r="BS69" s="1199"/>
      <c r="BT69" s="1199"/>
      <c r="BU69" s="1199"/>
      <c r="BV69" s="1199"/>
      <c r="BW69" s="1199"/>
      <c r="BX69" s="1199"/>
      <c r="BY69" s="1199"/>
      <c r="BZ69" s="1199"/>
      <c r="CA69" s="1199"/>
      <c r="CB69" s="1199"/>
      <c r="CC69" s="20"/>
      <c r="CD69" s="20"/>
      <c r="CE69" s="20"/>
      <c r="CF69" s="26"/>
      <c r="CG69" s="1200"/>
      <c r="CH69" s="1200"/>
      <c r="CI69" s="1200"/>
      <c r="CJ69" s="1197"/>
      <c r="CK69" s="1197"/>
      <c r="CL69"/>
    </row>
    <row r="70" spans="1:90" s="16" customFormat="1" ht="16" customHeight="1" x14ac:dyDescent="0.35">
      <c r="A70" s="10"/>
      <c r="B70" s="11"/>
      <c r="C70" s="300"/>
      <c r="D70" s="363" t="s">
        <v>86</v>
      </c>
      <c r="E70" s="1242" t="s">
        <v>47</v>
      </c>
      <c r="F70" s="1243"/>
      <c r="G70" s="1243"/>
      <c r="H70" s="1244"/>
      <c r="I70" s="348" t="s">
        <v>87</v>
      </c>
      <c r="J70" s="364" t="s">
        <v>49</v>
      </c>
      <c r="K70" s="365" t="s">
        <v>88</v>
      </c>
      <c r="L70" s="445" t="str">
        <f>"[" &amp; 'Zusammenfassung (DE)'!$I$14 &amp;"/h]"</f>
        <v>[EUR/h]</v>
      </c>
      <c r="M70" s="338"/>
      <c r="N70" s="385" t="s">
        <v>89</v>
      </c>
      <c r="O70" s="290"/>
      <c r="P70" s="290" t="str">
        <f>"["&amp; 'Zusammenfassung (DE)'!$I$14 &amp; "]"</f>
        <v>[EUR]</v>
      </c>
      <c r="Q70" s="290" t="s">
        <v>89</v>
      </c>
      <c r="R70" s="290"/>
      <c r="S70" s="290" t="str">
        <f>"["&amp; 'Zusammenfassung (DE)'!$I$14 &amp; "]"</f>
        <v>[EUR]</v>
      </c>
      <c r="T70" s="290" t="s">
        <v>89</v>
      </c>
      <c r="U70" s="290"/>
      <c r="V70" s="290" t="str">
        <f>"["&amp; 'Zusammenfassung (DE)'!$I$14 &amp; "]"</f>
        <v>[EUR]</v>
      </c>
      <c r="W70" s="290" t="s">
        <v>89</v>
      </c>
      <c r="X70" s="290"/>
      <c r="Y70" s="386" t="str">
        <f>"["&amp; 'Zusammenfassung (DE)'!$I$14 &amp; "]"</f>
        <v>[EUR]</v>
      </c>
      <c r="Z70" s="338"/>
      <c r="AA70" s="385" t="s">
        <v>89</v>
      </c>
      <c r="AB70" s="290"/>
      <c r="AC70" s="290" t="str">
        <f>"["&amp; 'Zusammenfassung (DE)'!$I$14 &amp; "]"</f>
        <v>[EUR]</v>
      </c>
      <c r="AD70" s="290" t="s">
        <v>89</v>
      </c>
      <c r="AE70" s="290"/>
      <c r="AF70" s="290" t="str">
        <f>"["&amp; 'Zusammenfassung (DE)'!$I$14 &amp; "]"</f>
        <v>[EUR]</v>
      </c>
      <c r="AG70" s="293" t="s">
        <v>89</v>
      </c>
      <c r="AH70" s="293"/>
      <c r="AI70" s="290" t="str">
        <f>"["&amp; 'Zusammenfassung (DE)'!$I$14 &amp; "]"</f>
        <v>[EUR]</v>
      </c>
      <c r="AJ70" s="290" t="s">
        <v>89</v>
      </c>
      <c r="AK70" s="290"/>
      <c r="AL70" s="386" t="str">
        <f>"["&amp; 'Zusammenfassung (DE)'!$I$14 &amp; "]"</f>
        <v>[EUR]</v>
      </c>
      <c r="AM70" s="338"/>
      <c r="AN70" s="290" t="s">
        <v>90</v>
      </c>
      <c r="AO70" s="290" t="str">
        <f>"["&amp; 'Zusammenfassung (DE)'!$I$14 &amp; "]"</f>
        <v>[EUR]</v>
      </c>
      <c r="AP70" s="10"/>
      <c r="AQ70" s="11"/>
      <c r="AR70"/>
      <c r="AS70" s="21"/>
      <c r="AT70" s="1197"/>
      <c r="AU70" s="1197"/>
      <c r="AV70" s="1197"/>
      <c r="AW70" s="3"/>
      <c r="AX70" s="3"/>
      <c r="AY70" s="3"/>
      <c r="AZ70" s="3"/>
      <c r="BA70" s="3"/>
      <c r="BB70" s="3"/>
      <c r="BC70" s="7"/>
      <c r="BD70" s="3"/>
      <c r="BE70" s="26"/>
      <c r="BF70" s="26"/>
      <c r="BG70" s="26"/>
      <c r="BH70" s="26"/>
      <c r="BI70" s="26"/>
      <c r="BJ70" s="7"/>
      <c r="BK70" s="7"/>
      <c r="BL70" s="3"/>
      <c r="BM70" s="3"/>
      <c r="BN70"/>
      <c r="BO70" s="57"/>
      <c r="BP70"/>
      <c r="BQ70" s="21"/>
      <c r="BR70" s="1197"/>
      <c r="BS70" s="1197"/>
      <c r="BT70" s="1197"/>
      <c r="BU70" s="3"/>
      <c r="BV70" s="3"/>
      <c r="BW70" s="3"/>
      <c r="BX70" s="3"/>
      <c r="BY70" s="3"/>
      <c r="BZ70" s="3"/>
      <c r="CA70" s="7"/>
      <c r="CB70" s="3"/>
      <c r="CC70" s="26"/>
      <c r="CD70" s="26"/>
      <c r="CE70" s="26"/>
      <c r="CF70" s="26"/>
      <c r="CG70" s="26"/>
      <c r="CH70" s="7"/>
      <c r="CI70" s="7"/>
      <c r="CJ70" s="3"/>
      <c r="CK70" s="3"/>
      <c r="CL70"/>
    </row>
    <row r="71" spans="1:90" s="16" customFormat="1" ht="16" customHeight="1" x14ac:dyDescent="0.25">
      <c r="A71" s="10"/>
      <c r="B71" s="11"/>
      <c r="C71" s="301" t="str">
        <f t="shared" ref="C71:C77" si="51">"FE" &amp; ROW(C71)-ROW($C$69)-1</f>
        <v>FE1</v>
      </c>
      <c r="D71" s="362" t="s">
        <v>104</v>
      </c>
      <c r="E71" s="1257" t="s">
        <v>105</v>
      </c>
      <c r="F71" s="1258"/>
      <c r="G71" s="1258"/>
      <c r="H71" s="1259"/>
      <c r="I71" s="359"/>
      <c r="J71" s="295" t="s">
        <v>61</v>
      </c>
      <c r="K71" s="352" t="s">
        <v>61</v>
      </c>
      <c r="L71" s="433">
        <v>0</v>
      </c>
      <c r="M71" s="28"/>
      <c r="N71" s="397"/>
      <c r="O71" s="366"/>
      <c r="P71" s="314">
        <f t="shared" ref="P71:P77" si="52">N71*$L71</f>
        <v>0</v>
      </c>
      <c r="Q71" s="325"/>
      <c r="R71" s="321"/>
      <c r="S71" s="314">
        <f t="shared" ref="S71:S77" si="53">Q71*$L71</f>
        <v>0</v>
      </c>
      <c r="T71" s="325"/>
      <c r="U71" s="321"/>
      <c r="V71" s="314">
        <f t="shared" ref="V71:V77" si="54">T71*$L71</f>
        <v>0</v>
      </c>
      <c r="W71" s="325"/>
      <c r="X71" s="321"/>
      <c r="Y71" s="388">
        <f t="shared" ref="Y71:Y77" si="55">W71*$L71</f>
        <v>0</v>
      </c>
      <c r="Z71" s="28"/>
      <c r="AA71" s="397"/>
      <c r="AB71" s="321"/>
      <c r="AC71" s="314">
        <f t="shared" ref="AC71:AC77" si="56">AA71*$L71</f>
        <v>0</v>
      </c>
      <c r="AD71" s="325"/>
      <c r="AE71" s="321"/>
      <c r="AF71" s="314">
        <f t="shared" ref="AF71:AF77" si="57">AD71*$L71</f>
        <v>0</v>
      </c>
      <c r="AG71" s="322"/>
      <c r="AH71" s="321"/>
      <c r="AI71" s="314">
        <f t="shared" ref="AI71:AI77" si="58">AG71*$L71</f>
        <v>0</v>
      </c>
      <c r="AJ71" s="325"/>
      <c r="AK71" s="321"/>
      <c r="AL71" s="388">
        <f t="shared" ref="AL71:AL77" si="59">AJ71*$L71</f>
        <v>0</v>
      </c>
      <c r="AM71" s="28"/>
      <c r="AN71" s="351">
        <f t="shared" ref="AN71:AN77" si="60">SUMPRODUCT((N$44:AL$44=N$44)*(N71:AL71))</f>
        <v>0</v>
      </c>
      <c r="AO71" s="319">
        <f t="shared" ref="AO71:AO77" si="61">SUMPRODUCT((N$16:AL$16=P$16)*(N71:AL71))</f>
        <v>0</v>
      </c>
      <c r="AP71" s="10"/>
      <c r="AQ71" s="11"/>
      <c r="AR71"/>
      <c r="AS71" s="21"/>
      <c r="AT71" s="1198"/>
      <c r="AU71" s="1198"/>
      <c r="AV71" s="1198"/>
      <c r="AW71" s="1141"/>
      <c r="AX71" s="1141"/>
      <c r="AY71" s="1141"/>
      <c r="AZ71" s="1141"/>
      <c r="BA71" s="1141"/>
      <c r="BB71" s="1141"/>
      <c r="BC71" s="1141"/>
      <c r="BD71" s="1141"/>
      <c r="BE71" s="1142"/>
      <c r="BF71" s="22"/>
      <c r="BG71" s="27"/>
      <c r="BH71" s="27"/>
      <c r="BI71" s="28"/>
      <c r="BJ71" s="28"/>
      <c r="BK71" s="22"/>
      <c r="BL71" s="24"/>
      <c r="BM71" s="24"/>
      <c r="BN71"/>
      <c r="BO71" s="57"/>
      <c r="BP71"/>
      <c r="BQ71" s="21"/>
      <c r="BR71" s="1198"/>
      <c r="BS71" s="1198"/>
      <c r="BT71" s="1198"/>
      <c r="BU71" s="1141"/>
      <c r="BV71" s="1141"/>
      <c r="BW71" s="1141"/>
      <c r="BX71" s="1141"/>
      <c r="BY71" s="1141"/>
      <c r="BZ71" s="1141"/>
      <c r="CA71" s="1141"/>
      <c r="CB71" s="1141"/>
      <c r="CC71" s="1142"/>
      <c r="CD71" s="22"/>
      <c r="CE71" s="27"/>
      <c r="CF71" s="27"/>
      <c r="CG71" s="22"/>
      <c r="CH71" s="28"/>
      <c r="CI71" s="22"/>
      <c r="CJ71" s="24"/>
      <c r="CK71" s="24"/>
      <c r="CL71"/>
    </row>
    <row r="72" spans="1:90" s="16" customFormat="1" ht="16" customHeight="1" x14ac:dyDescent="0.25">
      <c r="A72" s="10"/>
      <c r="B72" s="11"/>
      <c r="C72" s="301" t="str">
        <f t="shared" si="51"/>
        <v>FE2</v>
      </c>
      <c r="D72" s="362" t="s">
        <v>104</v>
      </c>
      <c r="E72" s="1257" t="s">
        <v>106</v>
      </c>
      <c r="F72" s="1258"/>
      <c r="G72" s="1258"/>
      <c r="H72" s="1259"/>
      <c r="I72" s="359"/>
      <c r="J72" s="295" t="s">
        <v>61</v>
      </c>
      <c r="K72" s="352" t="s">
        <v>61</v>
      </c>
      <c r="L72" s="433">
        <v>0</v>
      </c>
      <c r="M72" s="28"/>
      <c r="N72" s="397"/>
      <c r="O72" s="366"/>
      <c r="P72" s="314">
        <f t="shared" si="52"/>
        <v>0</v>
      </c>
      <c r="Q72" s="325"/>
      <c r="R72" s="321"/>
      <c r="S72" s="314">
        <f t="shared" si="53"/>
        <v>0</v>
      </c>
      <c r="T72" s="325"/>
      <c r="U72" s="321"/>
      <c r="V72" s="314">
        <f t="shared" si="54"/>
        <v>0</v>
      </c>
      <c r="W72" s="325"/>
      <c r="X72" s="321"/>
      <c r="Y72" s="388">
        <f t="shared" si="55"/>
        <v>0</v>
      </c>
      <c r="Z72" s="28"/>
      <c r="AA72" s="397"/>
      <c r="AB72" s="321"/>
      <c r="AC72" s="314">
        <f t="shared" si="56"/>
        <v>0</v>
      </c>
      <c r="AD72" s="325"/>
      <c r="AE72" s="321"/>
      <c r="AF72" s="314">
        <f t="shared" si="57"/>
        <v>0</v>
      </c>
      <c r="AG72" s="322"/>
      <c r="AH72" s="321"/>
      <c r="AI72" s="314">
        <f t="shared" si="58"/>
        <v>0</v>
      </c>
      <c r="AJ72" s="325"/>
      <c r="AK72" s="321"/>
      <c r="AL72" s="388">
        <f t="shared" si="59"/>
        <v>0</v>
      </c>
      <c r="AM72" s="28"/>
      <c r="AN72" s="351">
        <f t="shared" si="60"/>
        <v>0</v>
      </c>
      <c r="AO72" s="319">
        <f t="shared" si="61"/>
        <v>0</v>
      </c>
      <c r="AP72" s="10"/>
      <c r="AQ72" s="11"/>
      <c r="AR72"/>
      <c r="AS72" s="21"/>
      <c r="AT72" s="1198"/>
      <c r="AU72" s="1198"/>
      <c r="AV72" s="1198"/>
      <c r="AW72" s="1141"/>
      <c r="AX72" s="1141"/>
      <c r="AY72" s="1141"/>
      <c r="AZ72" s="1141"/>
      <c r="BA72" s="1141"/>
      <c r="BB72" s="1141"/>
      <c r="BC72" s="1141"/>
      <c r="BD72" s="1141"/>
      <c r="BE72" s="1142"/>
      <c r="BF72" s="22"/>
      <c r="BG72" s="27"/>
      <c r="BH72" s="27"/>
      <c r="BI72" s="28"/>
      <c r="BJ72" s="28"/>
      <c r="BK72" s="22"/>
      <c r="BL72" s="24"/>
      <c r="BM72" s="24"/>
      <c r="BN72"/>
      <c r="BO72" s="57"/>
      <c r="BP72"/>
      <c r="BQ72" s="21"/>
      <c r="BR72" s="1198"/>
      <c r="BS72" s="1198"/>
      <c r="BT72" s="1198"/>
      <c r="BU72" s="1141"/>
      <c r="BV72" s="1141"/>
      <c r="BW72" s="1141"/>
      <c r="BX72" s="1141"/>
      <c r="BY72" s="1141"/>
      <c r="BZ72" s="1141"/>
      <c r="CA72" s="1141"/>
      <c r="CB72" s="1141"/>
      <c r="CC72" s="1142"/>
      <c r="CD72" s="22"/>
      <c r="CE72" s="27"/>
      <c r="CF72" s="27"/>
      <c r="CG72" s="22"/>
      <c r="CH72" s="28"/>
      <c r="CI72" s="22"/>
      <c r="CJ72" s="24"/>
      <c r="CK72" s="24"/>
      <c r="CL72"/>
    </row>
    <row r="73" spans="1:90" s="16" customFormat="1" ht="16" customHeight="1" x14ac:dyDescent="0.25">
      <c r="A73" s="10"/>
      <c r="B73" s="11"/>
      <c r="C73" s="301" t="str">
        <f t="shared" si="51"/>
        <v>FE3</v>
      </c>
      <c r="D73" s="362" t="s">
        <v>104</v>
      </c>
      <c r="E73" s="1257" t="s">
        <v>107</v>
      </c>
      <c r="F73" s="1258"/>
      <c r="G73" s="1258"/>
      <c r="H73" s="1259"/>
      <c r="I73" s="359"/>
      <c r="J73" s="295" t="s">
        <v>61</v>
      </c>
      <c r="K73" s="352" t="s">
        <v>61</v>
      </c>
      <c r="L73" s="433">
        <v>0</v>
      </c>
      <c r="M73" s="28"/>
      <c r="N73" s="397"/>
      <c r="O73" s="366"/>
      <c r="P73" s="314">
        <f t="shared" si="52"/>
        <v>0</v>
      </c>
      <c r="Q73" s="325"/>
      <c r="R73" s="321"/>
      <c r="S73" s="314">
        <f t="shared" si="53"/>
        <v>0</v>
      </c>
      <c r="T73" s="325"/>
      <c r="U73" s="321"/>
      <c r="V73" s="314">
        <f t="shared" si="54"/>
        <v>0</v>
      </c>
      <c r="W73" s="325"/>
      <c r="X73" s="321"/>
      <c r="Y73" s="388">
        <f t="shared" si="55"/>
        <v>0</v>
      </c>
      <c r="Z73" s="28"/>
      <c r="AA73" s="397"/>
      <c r="AB73" s="321"/>
      <c r="AC73" s="314">
        <f t="shared" si="56"/>
        <v>0</v>
      </c>
      <c r="AD73" s="325"/>
      <c r="AE73" s="321"/>
      <c r="AF73" s="314">
        <f t="shared" si="57"/>
        <v>0</v>
      </c>
      <c r="AG73" s="322"/>
      <c r="AH73" s="321"/>
      <c r="AI73" s="314">
        <f t="shared" si="58"/>
        <v>0</v>
      </c>
      <c r="AJ73" s="325"/>
      <c r="AK73" s="321"/>
      <c r="AL73" s="388">
        <f t="shared" si="59"/>
        <v>0</v>
      </c>
      <c r="AM73" s="28"/>
      <c r="AN73" s="351">
        <f t="shared" si="60"/>
        <v>0</v>
      </c>
      <c r="AO73" s="319">
        <f t="shared" si="61"/>
        <v>0</v>
      </c>
      <c r="AP73" s="10"/>
      <c r="AQ73" s="11"/>
      <c r="AR73"/>
      <c r="AS73" s="21"/>
      <c r="AT73" s="1198"/>
      <c r="AU73" s="1198"/>
      <c r="AV73" s="1198"/>
      <c r="AW73" s="1141"/>
      <c r="AX73" s="1141"/>
      <c r="AY73" s="1141"/>
      <c r="AZ73" s="1141"/>
      <c r="BA73" s="1141"/>
      <c r="BB73" s="1141"/>
      <c r="BC73" s="1141"/>
      <c r="BD73" s="1141"/>
      <c r="BE73" s="1142"/>
      <c r="BF73" s="22"/>
      <c r="BG73" s="27"/>
      <c r="BH73" s="27"/>
      <c r="BI73" s="28"/>
      <c r="BJ73" s="28"/>
      <c r="BK73" s="22"/>
      <c r="BL73" s="24"/>
      <c r="BM73" s="24"/>
      <c r="BN73"/>
      <c r="BO73" s="57"/>
      <c r="BP73"/>
      <c r="BQ73" s="21"/>
      <c r="BR73" s="1198"/>
      <c r="BS73" s="1198"/>
      <c r="BT73" s="1198"/>
      <c r="BU73" s="1141"/>
      <c r="BV73" s="1141"/>
      <c r="BW73" s="1141"/>
      <c r="BX73" s="1141"/>
      <c r="BY73" s="1141"/>
      <c r="BZ73" s="1141"/>
      <c r="CA73" s="1141"/>
      <c r="CB73" s="1141"/>
      <c r="CC73" s="1142"/>
      <c r="CD73" s="22"/>
      <c r="CE73" s="27"/>
      <c r="CF73" s="27"/>
      <c r="CG73" s="22"/>
      <c r="CH73" s="28"/>
      <c r="CI73" s="22"/>
      <c r="CJ73" s="24"/>
      <c r="CK73" s="24"/>
      <c r="CL73"/>
    </row>
    <row r="74" spans="1:90" s="16" customFormat="1" ht="16" customHeight="1" x14ac:dyDescent="0.25">
      <c r="A74" s="10"/>
      <c r="B74" s="11"/>
      <c r="C74" s="301" t="str">
        <f t="shared" si="51"/>
        <v>FE4</v>
      </c>
      <c r="D74" s="362" t="s">
        <v>108</v>
      </c>
      <c r="E74" s="1257" t="s">
        <v>109</v>
      </c>
      <c r="F74" s="1258"/>
      <c r="G74" s="1258"/>
      <c r="H74" s="1259"/>
      <c r="I74" s="359"/>
      <c r="J74" s="295" t="s">
        <v>61</v>
      </c>
      <c r="K74" s="352" t="s">
        <v>61</v>
      </c>
      <c r="L74" s="433">
        <v>0</v>
      </c>
      <c r="M74" s="28"/>
      <c r="N74" s="397"/>
      <c r="O74" s="366"/>
      <c r="P74" s="314">
        <f t="shared" si="52"/>
        <v>0</v>
      </c>
      <c r="Q74" s="325"/>
      <c r="R74" s="321"/>
      <c r="S74" s="314">
        <f t="shared" si="53"/>
        <v>0</v>
      </c>
      <c r="T74" s="325"/>
      <c r="U74" s="321"/>
      <c r="V74" s="314">
        <f t="shared" si="54"/>
        <v>0</v>
      </c>
      <c r="W74" s="325"/>
      <c r="X74" s="321"/>
      <c r="Y74" s="388">
        <f t="shared" si="55"/>
        <v>0</v>
      </c>
      <c r="Z74" s="28"/>
      <c r="AA74" s="397"/>
      <c r="AB74" s="321"/>
      <c r="AC74" s="314">
        <f t="shared" si="56"/>
        <v>0</v>
      </c>
      <c r="AD74" s="325"/>
      <c r="AE74" s="321"/>
      <c r="AF74" s="314">
        <f t="shared" si="57"/>
        <v>0</v>
      </c>
      <c r="AG74" s="322"/>
      <c r="AH74" s="321"/>
      <c r="AI74" s="314">
        <f t="shared" si="58"/>
        <v>0</v>
      </c>
      <c r="AJ74" s="325"/>
      <c r="AK74" s="321"/>
      <c r="AL74" s="388">
        <f t="shared" si="59"/>
        <v>0</v>
      </c>
      <c r="AM74" s="28"/>
      <c r="AN74" s="351">
        <f t="shared" si="60"/>
        <v>0</v>
      </c>
      <c r="AO74" s="319">
        <f t="shared" si="61"/>
        <v>0</v>
      </c>
      <c r="AP74" s="10"/>
      <c r="AQ74" s="11"/>
      <c r="AR74"/>
      <c r="AS74" s="21"/>
      <c r="AT74" s="1198"/>
      <c r="AU74" s="1198"/>
      <c r="AV74" s="1198"/>
      <c r="AW74" s="1141"/>
      <c r="AX74" s="1141"/>
      <c r="AY74" s="1141"/>
      <c r="AZ74" s="1141"/>
      <c r="BA74" s="1141"/>
      <c r="BB74" s="1141"/>
      <c r="BC74" s="1141"/>
      <c r="BD74" s="1141"/>
      <c r="BE74" s="1142"/>
      <c r="BF74" s="22"/>
      <c r="BG74" s="27"/>
      <c r="BH74" s="27"/>
      <c r="BI74" s="28"/>
      <c r="BJ74" s="28"/>
      <c r="BK74" s="22"/>
      <c r="BL74" s="24"/>
      <c r="BM74" s="24"/>
      <c r="BN74"/>
      <c r="BO74" s="57"/>
      <c r="BP74"/>
      <c r="BQ74" s="21"/>
      <c r="BR74" s="1198"/>
      <c r="BS74" s="1198"/>
      <c r="BT74" s="1198"/>
      <c r="BU74" s="1141"/>
      <c r="BV74" s="1141"/>
      <c r="BW74" s="1141"/>
      <c r="BX74" s="1141"/>
      <c r="BY74" s="1141"/>
      <c r="BZ74" s="1141"/>
      <c r="CA74" s="1141"/>
      <c r="CB74" s="1141"/>
      <c r="CC74" s="1142"/>
      <c r="CD74" s="22"/>
      <c r="CE74" s="27"/>
      <c r="CF74" s="27"/>
      <c r="CG74" s="22"/>
      <c r="CH74" s="28"/>
      <c r="CI74" s="22"/>
      <c r="CJ74" s="24"/>
      <c r="CK74" s="24"/>
      <c r="CL74"/>
    </row>
    <row r="75" spans="1:90" s="16" customFormat="1" ht="16" customHeight="1" x14ac:dyDescent="0.25">
      <c r="A75" s="10"/>
      <c r="B75" s="11"/>
      <c r="C75" s="301" t="str">
        <f t="shared" si="51"/>
        <v>FE5</v>
      </c>
      <c r="D75" s="362" t="s">
        <v>108</v>
      </c>
      <c r="E75" s="1260" t="s">
        <v>110</v>
      </c>
      <c r="F75" s="1261"/>
      <c r="G75" s="1261"/>
      <c r="H75" s="1262"/>
      <c r="I75" s="359"/>
      <c r="J75" s="295" t="s">
        <v>61</v>
      </c>
      <c r="K75" s="352" t="s">
        <v>61</v>
      </c>
      <c r="L75" s="433">
        <v>0</v>
      </c>
      <c r="M75" s="28"/>
      <c r="N75" s="397"/>
      <c r="O75" s="366"/>
      <c r="P75" s="314">
        <f t="shared" si="52"/>
        <v>0</v>
      </c>
      <c r="Q75" s="325"/>
      <c r="R75" s="321"/>
      <c r="S75" s="314">
        <f t="shared" si="53"/>
        <v>0</v>
      </c>
      <c r="T75" s="325"/>
      <c r="U75" s="321"/>
      <c r="V75" s="314">
        <f t="shared" si="54"/>
        <v>0</v>
      </c>
      <c r="W75" s="325"/>
      <c r="X75" s="321"/>
      <c r="Y75" s="388">
        <f t="shared" si="55"/>
        <v>0</v>
      </c>
      <c r="Z75" s="28"/>
      <c r="AA75" s="397"/>
      <c r="AB75" s="321"/>
      <c r="AC75" s="314">
        <f t="shared" si="56"/>
        <v>0</v>
      </c>
      <c r="AD75" s="325"/>
      <c r="AE75" s="321"/>
      <c r="AF75" s="314">
        <f t="shared" si="57"/>
        <v>0</v>
      </c>
      <c r="AG75" s="322"/>
      <c r="AH75" s="321"/>
      <c r="AI75" s="314">
        <f t="shared" si="58"/>
        <v>0</v>
      </c>
      <c r="AJ75" s="325"/>
      <c r="AK75" s="321"/>
      <c r="AL75" s="388">
        <f t="shared" si="59"/>
        <v>0</v>
      </c>
      <c r="AM75" s="28"/>
      <c r="AN75" s="351">
        <f t="shared" si="60"/>
        <v>0</v>
      </c>
      <c r="AO75" s="319">
        <f t="shared" si="61"/>
        <v>0</v>
      </c>
      <c r="AP75" s="10"/>
      <c r="AQ75" s="11"/>
      <c r="AR75"/>
      <c r="AS75" s="21"/>
      <c r="AT75" s="1198"/>
      <c r="AU75" s="1198"/>
      <c r="AV75" s="1198"/>
      <c r="AW75" s="1141"/>
      <c r="AX75" s="1141"/>
      <c r="AY75" s="1141"/>
      <c r="AZ75" s="1141"/>
      <c r="BA75" s="1141"/>
      <c r="BB75" s="1141"/>
      <c r="BC75" s="1141"/>
      <c r="BD75" s="1141"/>
      <c r="BE75" s="1142"/>
      <c r="BF75" s="22"/>
      <c r="BG75" s="27"/>
      <c r="BH75" s="27"/>
      <c r="BI75" s="28"/>
      <c r="BJ75" s="28"/>
      <c r="BK75" s="22"/>
      <c r="BL75" s="24"/>
      <c r="BM75" s="24"/>
      <c r="BN75"/>
      <c r="BO75" s="57"/>
      <c r="BP75"/>
      <c r="BQ75" s="21"/>
      <c r="BR75" s="1198"/>
      <c r="BS75" s="1198"/>
      <c r="BT75" s="1198"/>
      <c r="BU75" s="1141"/>
      <c r="BV75" s="1141"/>
      <c r="BW75" s="1141"/>
      <c r="BX75" s="1141"/>
      <c r="BY75" s="1141"/>
      <c r="BZ75" s="1141"/>
      <c r="CA75" s="1141"/>
      <c r="CB75" s="1141"/>
      <c r="CC75" s="1142"/>
      <c r="CD75" s="22"/>
      <c r="CE75" s="27"/>
      <c r="CF75" s="27"/>
      <c r="CG75" s="22"/>
      <c r="CH75" s="28"/>
      <c r="CI75" s="22"/>
      <c r="CJ75" s="24"/>
      <c r="CK75" s="24"/>
      <c r="CL75"/>
    </row>
    <row r="76" spans="1:90" s="16" customFormat="1" ht="16" customHeight="1" x14ac:dyDescent="0.25">
      <c r="A76" s="10"/>
      <c r="B76" s="11"/>
      <c r="C76" s="301" t="str">
        <f t="shared" si="51"/>
        <v>FE6</v>
      </c>
      <c r="D76" s="362" t="s">
        <v>108</v>
      </c>
      <c r="E76" s="1257" t="s">
        <v>111</v>
      </c>
      <c r="F76" s="1258"/>
      <c r="G76" s="1258"/>
      <c r="H76" s="1259"/>
      <c r="I76" s="359"/>
      <c r="J76" s="295" t="s">
        <v>61</v>
      </c>
      <c r="K76" s="352" t="s">
        <v>61</v>
      </c>
      <c r="L76" s="433">
        <v>0</v>
      </c>
      <c r="M76" s="28"/>
      <c r="N76" s="397"/>
      <c r="O76" s="366"/>
      <c r="P76" s="314">
        <f t="shared" si="52"/>
        <v>0</v>
      </c>
      <c r="Q76" s="325"/>
      <c r="R76" s="321"/>
      <c r="S76" s="314">
        <f t="shared" si="53"/>
        <v>0</v>
      </c>
      <c r="T76" s="325"/>
      <c r="U76" s="321"/>
      <c r="V76" s="314">
        <f t="shared" si="54"/>
        <v>0</v>
      </c>
      <c r="W76" s="325"/>
      <c r="X76" s="321"/>
      <c r="Y76" s="388">
        <f t="shared" si="55"/>
        <v>0</v>
      </c>
      <c r="Z76" s="28"/>
      <c r="AA76" s="397"/>
      <c r="AB76" s="321"/>
      <c r="AC76" s="314">
        <f t="shared" si="56"/>
        <v>0</v>
      </c>
      <c r="AD76" s="325"/>
      <c r="AE76" s="321"/>
      <c r="AF76" s="314">
        <f t="shared" si="57"/>
        <v>0</v>
      </c>
      <c r="AG76" s="322"/>
      <c r="AH76" s="321"/>
      <c r="AI76" s="314">
        <f t="shared" si="58"/>
        <v>0</v>
      </c>
      <c r="AJ76" s="325"/>
      <c r="AK76" s="321"/>
      <c r="AL76" s="388">
        <f t="shared" si="59"/>
        <v>0</v>
      </c>
      <c r="AM76" s="28"/>
      <c r="AN76" s="351">
        <f t="shared" si="60"/>
        <v>0</v>
      </c>
      <c r="AO76" s="319">
        <f t="shared" si="61"/>
        <v>0</v>
      </c>
      <c r="AP76" s="10"/>
      <c r="AQ76" s="11"/>
      <c r="AR76"/>
      <c r="AS76" s="21"/>
      <c r="AT76" s="1198"/>
      <c r="AU76" s="1198"/>
      <c r="AV76" s="1198"/>
      <c r="AW76" s="1141"/>
      <c r="AX76" s="1141"/>
      <c r="AY76" s="1141"/>
      <c r="AZ76" s="1141"/>
      <c r="BA76" s="1141"/>
      <c r="BB76" s="1141"/>
      <c r="BC76" s="1141"/>
      <c r="BD76" s="1141"/>
      <c r="BE76" s="1142"/>
      <c r="BF76" s="22"/>
      <c r="BG76" s="27"/>
      <c r="BH76" s="27"/>
      <c r="BI76" s="28"/>
      <c r="BJ76" s="28"/>
      <c r="BK76" s="22"/>
      <c r="BL76" s="24"/>
      <c r="BM76" s="24"/>
      <c r="BN76"/>
      <c r="BO76" s="57"/>
      <c r="BP76"/>
      <c r="BQ76" s="21"/>
      <c r="BR76" s="1198"/>
      <c r="BS76" s="1198"/>
      <c r="BT76" s="1198"/>
      <c r="BU76" s="1141"/>
      <c r="BV76" s="1141"/>
      <c r="BW76" s="1141"/>
      <c r="BX76" s="1141"/>
      <c r="BY76" s="1141"/>
      <c r="BZ76" s="1141"/>
      <c r="CA76" s="1141"/>
      <c r="CB76" s="1141"/>
      <c r="CC76" s="1142"/>
      <c r="CD76" s="22"/>
      <c r="CE76" s="27"/>
      <c r="CF76" s="27"/>
      <c r="CG76" s="22"/>
      <c r="CH76" s="28"/>
      <c r="CI76" s="22"/>
      <c r="CJ76" s="24"/>
      <c r="CK76" s="24"/>
      <c r="CL76"/>
    </row>
    <row r="77" spans="1:90" s="16" customFormat="1" ht="16" customHeight="1" thickBot="1" x14ac:dyDescent="0.3">
      <c r="A77" s="10"/>
      <c r="B77" s="11"/>
      <c r="C77" s="302" t="str">
        <f t="shared" si="51"/>
        <v>FE7</v>
      </c>
      <c r="D77" s="438"/>
      <c r="E77" s="1239"/>
      <c r="F77" s="1240"/>
      <c r="G77" s="1240"/>
      <c r="H77" s="1241"/>
      <c r="I77" s="439"/>
      <c r="J77" s="307" t="s">
        <v>61</v>
      </c>
      <c r="K77" s="436" t="s">
        <v>61</v>
      </c>
      <c r="L77" s="437">
        <v>0</v>
      </c>
      <c r="M77" s="28"/>
      <c r="N77" s="398"/>
      <c r="O77" s="399"/>
      <c r="P77" s="392">
        <f t="shared" si="52"/>
        <v>0</v>
      </c>
      <c r="Q77" s="411"/>
      <c r="R77" s="414"/>
      <c r="S77" s="392">
        <f t="shared" si="53"/>
        <v>0</v>
      </c>
      <c r="T77" s="411"/>
      <c r="U77" s="414"/>
      <c r="V77" s="392">
        <f t="shared" si="54"/>
        <v>0</v>
      </c>
      <c r="W77" s="411"/>
      <c r="X77" s="399"/>
      <c r="Y77" s="395">
        <f t="shared" si="55"/>
        <v>0</v>
      </c>
      <c r="Z77" s="28"/>
      <c r="AA77" s="398"/>
      <c r="AB77" s="399"/>
      <c r="AC77" s="392">
        <f t="shared" si="56"/>
        <v>0</v>
      </c>
      <c r="AD77" s="411"/>
      <c r="AE77" s="399"/>
      <c r="AF77" s="392">
        <f t="shared" si="57"/>
        <v>0</v>
      </c>
      <c r="AG77" s="412"/>
      <c r="AH77" s="399"/>
      <c r="AI77" s="392">
        <f t="shared" si="58"/>
        <v>0</v>
      </c>
      <c r="AJ77" s="411"/>
      <c r="AK77" s="399"/>
      <c r="AL77" s="395">
        <f t="shared" si="59"/>
        <v>0</v>
      </c>
      <c r="AM77" s="28"/>
      <c r="AN77" s="351">
        <f t="shared" si="60"/>
        <v>0</v>
      </c>
      <c r="AO77" s="319">
        <f t="shared" si="61"/>
        <v>0</v>
      </c>
      <c r="AP77" s="10"/>
      <c r="AQ77" s="11"/>
      <c r="AR77"/>
      <c r="AS77" s="21"/>
      <c r="AT77" s="1198"/>
      <c r="AU77" s="1198"/>
      <c r="AV77" s="1198"/>
      <c r="AW77" s="1141"/>
      <c r="AX77" s="1141"/>
      <c r="AY77" s="1141"/>
      <c r="AZ77" s="1141"/>
      <c r="BA77" s="1141"/>
      <c r="BB77" s="1141"/>
      <c r="BC77" s="1141"/>
      <c r="BD77" s="1141"/>
      <c r="BE77" s="1142"/>
      <c r="BF77" s="22"/>
      <c r="BG77" s="27"/>
      <c r="BH77" s="27"/>
      <c r="BI77" s="28"/>
      <c r="BJ77" s="28"/>
      <c r="BK77" s="22"/>
      <c r="BL77" s="24"/>
      <c r="BM77" s="24"/>
      <c r="BN77"/>
      <c r="BO77" s="57"/>
      <c r="BP77"/>
      <c r="BQ77" s="21"/>
      <c r="BR77" s="1198"/>
      <c r="BS77" s="1198"/>
      <c r="BT77" s="1198"/>
      <c r="BU77" s="1141"/>
      <c r="BV77" s="1141"/>
      <c r="BW77" s="1141"/>
      <c r="BX77" s="1141"/>
      <c r="BY77" s="1141"/>
      <c r="BZ77" s="1141"/>
      <c r="CA77" s="1141"/>
      <c r="CB77" s="1141"/>
      <c r="CC77" s="1142"/>
      <c r="CD77" s="22"/>
      <c r="CE77" s="27"/>
      <c r="CF77" s="27"/>
      <c r="CG77" s="22"/>
      <c r="CH77" s="28"/>
      <c r="CI77" s="22"/>
      <c r="CJ77" s="24"/>
      <c r="CK77" s="24"/>
      <c r="CL77"/>
    </row>
    <row r="78" spans="1:90" ht="6" customHeight="1" thickBot="1" x14ac:dyDescent="0.4">
      <c r="A78" s="10"/>
      <c r="B78" s="1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7"/>
      <c r="P78" s="3"/>
      <c r="Q78" s="3"/>
      <c r="R78" s="7"/>
      <c r="S78" s="3"/>
      <c r="T78" s="3"/>
      <c r="U78" s="7"/>
      <c r="V78" s="3"/>
      <c r="W78" s="3"/>
      <c r="X78" s="7"/>
      <c r="Y78" s="3"/>
      <c r="Z78" s="3"/>
      <c r="AA78" s="3"/>
      <c r="AB78" s="7"/>
      <c r="AC78" s="3"/>
      <c r="AD78" s="3"/>
      <c r="AE78" s="7"/>
      <c r="AF78" s="3"/>
      <c r="AG78" s="3"/>
      <c r="AH78" s="7"/>
      <c r="AI78" s="3"/>
      <c r="AJ78" s="3"/>
      <c r="AK78" s="7"/>
      <c r="AL78" s="3"/>
      <c r="AM78" s="3"/>
      <c r="AN78" s="3"/>
      <c r="AO78" s="3"/>
      <c r="AP78" s="10"/>
      <c r="AQ78" s="11"/>
    </row>
    <row r="79" spans="1:90" s="16" customFormat="1" ht="16" customHeight="1" thickBot="1" x14ac:dyDescent="0.4">
      <c r="A79" s="10"/>
      <c r="B79" s="11"/>
      <c r="C79" s="3"/>
      <c r="D79" s="3"/>
      <c r="E79" s="3"/>
      <c r="F79" s="3"/>
      <c r="G79" s="3"/>
      <c r="H79" s="3"/>
      <c r="I79" s="3"/>
      <c r="J79" s="3"/>
      <c r="K79" s="3"/>
      <c r="L79" s="3"/>
      <c r="M79" s="25"/>
      <c r="N79" s="315">
        <f t="shared" ref="N79:Y79" si="62">SUM(N71:N77)</f>
        <v>0</v>
      </c>
      <c r="O79" s="360">
        <f t="shared" si="62"/>
        <v>0</v>
      </c>
      <c r="P79" s="315">
        <f t="shared" si="62"/>
        <v>0</v>
      </c>
      <c r="Q79" s="315">
        <f t="shared" si="62"/>
        <v>0</v>
      </c>
      <c r="R79" s="360">
        <f t="shared" si="62"/>
        <v>0</v>
      </c>
      <c r="S79" s="315">
        <f t="shared" si="62"/>
        <v>0</v>
      </c>
      <c r="T79" s="315">
        <f t="shared" si="62"/>
        <v>0</v>
      </c>
      <c r="U79" s="360">
        <f t="shared" si="62"/>
        <v>0</v>
      </c>
      <c r="V79" s="315">
        <f t="shared" si="62"/>
        <v>0</v>
      </c>
      <c r="W79" s="315">
        <f t="shared" si="62"/>
        <v>0</v>
      </c>
      <c r="X79" s="360">
        <f t="shared" si="62"/>
        <v>0</v>
      </c>
      <c r="Y79" s="315">
        <f t="shared" si="62"/>
        <v>0</v>
      </c>
      <c r="Z79" s="353"/>
      <c r="AA79" s="315">
        <f t="shared" ref="AA79:AL79" si="63">SUM(AA71:AA77)</f>
        <v>0</v>
      </c>
      <c r="AB79" s="360">
        <f t="shared" si="63"/>
        <v>0</v>
      </c>
      <c r="AC79" s="315">
        <f t="shared" si="63"/>
        <v>0</v>
      </c>
      <c r="AD79" s="315">
        <f t="shared" si="63"/>
        <v>0</v>
      </c>
      <c r="AE79" s="360">
        <f t="shared" si="63"/>
        <v>0</v>
      </c>
      <c r="AF79" s="315">
        <f t="shared" si="63"/>
        <v>0</v>
      </c>
      <c r="AG79" s="315">
        <f t="shared" si="63"/>
        <v>0</v>
      </c>
      <c r="AH79" s="360">
        <f t="shared" si="63"/>
        <v>0</v>
      </c>
      <c r="AI79" s="315">
        <f t="shared" si="63"/>
        <v>0</v>
      </c>
      <c r="AJ79" s="315">
        <f t="shared" si="63"/>
        <v>0</v>
      </c>
      <c r="AK79" s="360">
        <f t="shared" si="63"/>
        <v>0</v>
      </c>
      <c r="AL79" s="315">
        <f t="shared" si="63"/>
        <v>0</v>
      </c>
      <c r="AM79" s="353"/>
      <c r="AN79" s="315">
        <f>SUM(AN71:AN77)</f>
        <v>0</v>
      </c>
      <c r="AO79" s="315">
        <f>SUM(AO71:AO77)</f>
        <v>0</v>
      </c>
      <c r="AP79" s="10"/>
      <c r="AQ79" s="11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 s="1186"/>
      <c r="BJ79" s="1186"/>
      <c r="BK79" s="1186"/>
      <c r="BL79" s="18"/>
      <c r="BM79" s="25"/>
      <c r="BN79"/>
      <c r="BO79" s="57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 s="1186"/>
      <c r="CH79" s="1186"/>
      <c r="CI79" s="1186"/>
      <c r="CJ79" s="18"/>
      <c r="CK79" s="25"/>
      <c r="CL79"/>
    </row>
    <row r="80" spans="1:90" s="16" customFormat="1" ht="6" customHeight="1" x14ac:dyDescent="0.25">
      <c r="A80"/>
      <c r="B80" s="12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75"/>
      <c r="P80" s="14"/>
      <c r="Q80" s="14"/>
      <c r="R80" s="75"/>
      <c r="S80" s="14"/>
      <c r="T80" s="14"/>
      <c r="U80" s="75"/>
      <c r="V80" s="14"/>
      <c r="W80" s="14"/>
      <c r="X80" s="75"/>
      <c r="Y80" s="14"/>
      <c r="Z80" s="14"/>
      <c r="AA80" s="14"/>
      <c r="AB80" s="75"/>
      <c r="AC80" s="14"/>
      <c r="AD80" s="14"/>
      <c r="AE80" s="75"/>
      <c r="AF80" s="14"/>
      <c r="AG80" s="14"/>
      <c r="AH80" s="75"/>
      <c r="AI80" s="14"/>
      <c r="AJ80" s="14"/>
      <c r="AK80" s="75"/>
      <c r="AL80" s="14"/>
      <c r="AM80" s="14"/>
      <c r="AN80" s="14"/>
      <c r="AO80" s="14"/>
      <c r="AP80" s="13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 s="57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</row>
    <row r="81" spans="1:90" s="16" customFormat="1" ht="6" customHeight="1" thickBot="1" x14ac:dyDescent="0.3">
      <c r="A81"/>
      <c r="B81" s="11"/>
      <c r="C81"/>
      <c r="D81"/>
      <c r="E81"/>
      <c r="F81"/>
      <c r="G81"/>
      <c r="H81"/>
      <c r="I81"/>
      <c r="J81"/>
      <c r="K81"/>
      <c r="L81"/>
      <c r="M81"/>
      <c r="N81"/>
      <c r="O81" s="2"/>
      <c r="P81"/>
      <c r="Q81"/>
      <c r="R81" s="2"/>
      <c r="S81"/>
      <c r="T81"/>
      <c r="U81" s="2"/>
      <c r="V81"/>
      <c r="W81"/>
      <c r="X81" s="2"/>
      <c r="Y81"/>
      <c r="Z81"/>
      <c r="AA81"/>
      <c r="AB81" s="2"/>
      <c r="AC81"/>
      <c r="AD81"/>
      <c r="AE81" s="2"/>
      <c r="AF81"/>
      <c r="AG81"/>
      <c r="AH81" s="2"/>
      <c r="AI81"/>
      <c r="AJ81"/>
      <c r="AK81" s="2"/>
      <c r="AL81"/>
      <c r="AM81"/>
      <c r="AN81"/>
      <c r="AO81"/>
      <c r="AP81" s="10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 s="57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</row>
    <row r="82" spans="1:90" s="16" customFormat="1" ht="18" x14ac:dyDescent="0.35">
      <c r="A82" s="10"/>
      <c r="B82" s="11"/>
      <c r="C82" s="296"/>
      <c r="D82" s="297" t="s">
        <v>112</v>
      </c>
      <c r="E82" s="429"/>
      <c r="F82" s="429"/>
      <c r="G82" s="429"/>
      <c r="H82" s="429"/>
      <c r="I82" s="429"/>
      <c r="J82" s="430"/>
      <c r="K82" s="431"/>
      <c r="L82" s="384" t="s">
        <v>81</v>
      </c>
      <c r="M82" s="334"/>
      <c r="N82" s="408" t="s">
        <v>82</v>
      </c>
      <c r="O82" s="396" t="s">
        <v>83</v>
      </c>
      <c r="P82" s="383" t="s">
        <v>45</v>
      </c>
      <c r="Q82" s="409" t="s">
        <v>82</v>
      </c>
      <c r="R82" s="396" t="s">
        <v>83</v>
      </c>
      <c r="S82" s="383" t="s">
        <v>45</v>
      </c>
      <c r="T82" s="409" t="s">
        <v>82</v>
      </c>
      <c r="U82" s="396" t="s">
        <v>83</v>
      </c>
      <c r="V82" s="383" t="s">
        <v>45</v>
      </c>
      <c r="W82" s="409" t="s">
        <v>82</v>
      </c>
      <c r="X82" s="396" t="s">
        <v>83</v>
      </c>
      <c r="Y82" s="384" t="s">
        <v>45</v>
      </c>
      <c r="Z82" s="334"/>
      <c r="AA82" s="408" t="s">
        <v>82</v>
      </c>
      <c r="AB82" s="396" t="s">
        <v>83</v>
      </c>
      <c r="AC82" s="383" t="s">
        <v>45</v>
      </c>
      <c r="AD82" s="409" t="s">
        <v>82</v>
      </c>
      <c r="AE82" s="396" t="s">
        <v>83</v>
      </c>
      <c r="AF82" s="383" t="s">
        <v>45</v>
      </c>
      <c r="AG82" s="409" t="s">
        <v>82</v>
      </c>
      <c r="AH82" s="396" t="s">
        <v>83</v>
      </c>
      <c r="AI82" s="383" t="s">
        <v>45</v>
      </c>
      <c r="AJ82" s="409" t="s">
        <v>82</v>
      </c>
      <c r="AK82" s="396" t="s">
        <v>83</v>
      </c>
      <c r="AL82" s="384" t="s">
        <v>45</v>
      </c>
      <c r="AM82" s="334"/>
      <c r="AN82" s="347" t="s">
        <v>84</v>
      </c>
      <c r="AO82" s="313" t="s">
        <v>85</v>
      </c>
      <c r="AP82" s="10"/>
      <c r="AQ82" s="11"/>
      <c r="AR82"/>
      <c r="AS82" s="1199"/>
      <c r="AT82" s="1199"/>
      <c r="AU82" s="1199"/>
      <c r="AV82" s="1199"/>
      <c r="AW82" s="1199"/>
      <c r="AX82" s="1199"/>
      <c r="AY82" s="1199"/>
      <c r="AZ82" s="1199"/>
      <c r="BA82" s="1199"/>
      <c r="BB82" s="1199"/>
      <c r="BC82" s="1199"/>
      <c r="BD82" s="1199"/>
      <c r="BE82" s="20"/>
      <c r="BF82" s="20"/>
      <c r="BG82" s="20"/>
      <c r="BH82" s="26"/>
      <c r="BI82" s="1200"/>
      <c r="BJ82" s="1200"/>
      <c r="BK82" s="1200"/>
      <c r="BL82" s="1197"/>
      <c r="BM82" s="1197"/>
      <c r="BN82"/>
      <c r="BO82" s="57"/>
      <c r="BP82"/>
      <c r="BQ82" s="1199"/>
      <c r="BR82" s="1199"/>
      <c r="BS82" s="1199"/>
      <c r="BT82" s="1199"/>
      <c r="BU82" s="1199"/>
      <c r="BV82" s="1199"/>
      <c r="BW82" s="1199"/>
      <c r="BX82" s="1199"/>
      <c r="BY82" s="1199"/>
      <c r="BZ82" s="1199"/>
      <c r="CA82" s="1199"/>
      <c r="CB82" s="1199"/>
      <c r="CC82" s="20"/>
      <c r="CD82" s="20"/>
      <c r="CE82" s="20"/>
      <c r="CF82" s="26"/>
      <c r="CG82" s="1200"/>
      <c r="CH82" s="1200"/>
      <c r="CI82" s="1200"/>
      <c r="CJ82" s="1197"/>
      <c r="CK82" s="1197"/>
      <c r="CL82"/>
    </row>
    <row r="83" spans="1:90" s="16" customFormat="1" ht="16" customHeight="1" x14ac:dyDescent="0.35">
      <c r="A83" s="10"/>
      <c r="B83" s="11"/>
      <c r="C83" s="300"/>
      <c r="D83" s="348" t="s">
        <v>86</v>
      </c>
      <c r="E83" s="1242" t="s">
        <v>47</v>
      </c>
      <c r="F83" s="1243"/>
      <c r="G83" s="1243"/>
      <c r="H83" s="1244"/>
      <c r="I83" s="348" t="s">
        <v>87</v>
      </c>
      <c r="J83" s="349" t="s">
        <v>49</v>
      </c>
      <c r="K83" s="350" t="s">
        <v>88</v>
      </c>
      <c r="L83" s="386" t="str">
        <f>"[" &amp; 'Zusammenfassung (DE)'!$I$14 &amp;"/h]"</f>
        <v>[EUR/h]</v>
      </c>
      <c r="M83" s="338"/>
      <c r="N83" s="385" t="s">
        <v>89</v>
      </c>
      <c r="O83" s="290"/>
      <c r="P83" s="290" t="str">
        <f>"["&amp; 'Zusammenfassung (DE)'!$I$14 &amp; "]"</f>
        <v>[EUR]</v>
      </c>
      <c r="Q83" s="290" t="s">
        <v>89</v>
      </c>
      <c r="R83" s="290"/>
      <c r="S83" s="290" t="str">
        <f>"["&amp; 'Zusammenfassung (DE)'!$I$14 &amp; "]"</f>
        <v>[EUR]</v>
      </c>
      <c r="T83" s="290" t="s">
        <v>89</v>
      </c>
      <c r="U83" s="290"/>
      <c r="V83" s="290" t="str">
        <f>"["&amp; 'Zusammenfassung (DE)'!$I$14 &amp; "]"</f>
        <v>[EUR]</v>
      </c>
      <c r="W83" s="290" t="s">
        <v>89</v>
      </c>
      <c r="X83" s="290"/>
      <c r="Y83" s="386" t="str">
        <f>"["&amp; 'Zusammenfassung (DE)'!$I$14 &amp; "]"</f>
        <v>[EUR]</v>
      </c>
      <c r="Z83" s="338"/>
      <c r="AA83" s="385" t="s">
        <v>89</v>
      </c>
      <c r="AB83" s="290"/>
      <c r="AC83" s="290" t="str">
        <f>"["&amp; 'Zusammenfassung (DE)'!$I$14 &amp; "]"</f>
        <v>[EUR]</v>
      </c>
      <c r="AD83" s="290" t="s">
        <v>89</v>
      </c>
      <c r="AE83" s="290"/>
      <c r="AF83" s="290" t="str">
        <f>"["&amp; 'Zusammenfassung (DE)'!$I$14 &amp; "]"</f>
        <v>[EUR]</v>
      </c>
      <c r="AG83" s="290" t="s">
        <v>89</v>
      </c>
      <c r="AH83" s="290"/>
      <c r="AI83" s="290" t="str">
        <f>"["&amp; 'Zusammenfassung (DE)'!$I$14 &amp; "]"</f>
        <v>[EUR]</v>
      </c>
      <c r="AJ83" s="290" t="s">
        <v>89</v>
      </c>
      <c r="AK83" s="290"/>
      <c r="AL83" s="386" t="str">
        <f>"["&amp; 'Zusammenfassung (DE)'!$I$14 &amp; "]"</f>
        <v>[EUR]</v>
      </c>
      <c r="AM83" s="338"/>
      <c r="AN83" s="290" t="s">
        <v>90</v>
      </c>
      <c r="AO83" s="290" t="str">
        <f>"["&amp; 'Zusammenfassung (DE)'!$I$14 &amp; "]"</f>
        <v>[EUR]</v>
      </c>
      <c r="AP83" s="10"/>
      <c r="AQ83" s="11"/>
      <c r="AR83"/>
      <c r="AS83" s="21"/>
      <c r="AT83" s="1197"/>
      <c r="AU83" s="1197"/>
      <c r="AV83" s="1197"/>
      <c r="AW83" s="3"/>
      <c r="AX83" s="3"/>
      <c r="AY83" s="3"/>
      <c r="AZ83" s="3"/>
      <c r="BA83" s="3"/>
      <c r="BB83" s="3"/>
      <c r="BC83" s="7"/>
      <c r="BD83" s="3"/>
      <c r="BE83" s="26"/>
      <c r="BF83" s="26"/>
      <c r="BG83" s="26"/>
      <c r="BH83" s="26"/>
      <c r="BI83" s="26"/>
      <c r="BJ83" s="7"/>
      <c r="BK83" s="7"/>
      <c r="BL83" s="3"/>
      <c r="BM83" s="3"/>
      <c r="BN83"/>
      <c r="BO83" s="57"/>
      <c r="BP83"/>
      <c r="BQ83" s="21"/>
      <c r="BR83" s="1197"/>
      <c r="BS83" s="1197"/>
      <c r="BT83" s="1197"/>
      <c r="BU83" s="3"/>
      <c r="BV83" s="3"/>
      <c r="BW83" s="3"/>
      <c r="BX83" s="3"/>
      <c r="BY83" s="3"/>
      <c r="BZ83" s="3"/>
      <c r="CA83" s="7"/>
      <c r="CB83" s="3"/>
      <c r="CC83" s="26"/>
      <c r="CD83" s="26"/>
      <c r="CE83" s="26"/>
      <c r="CF83" s="26"/>
      <c r="CG83" s="26"/>
      <c r="CH83" s="7"/>
      <c r="CI83" s="7"/>
      <c r="CJ83" s="3"/>
      <c r="CK83" s="3"/>
      <c r="CL83"/>
    </row>
    <row r="84" spans="1:90" s="16" customFormat="1" ht="16" customHeight="1" x14ac:dyDescent="0.25">
      <c r="A84" s="10"/>
      <c r="B84" s="11"/>
      <c r="C84" s="301" t="str">
        <f>"IT" &amp; ROW(C84)-ROW($C$82)-1</f>
        <v>IT1</v>
      </c>
      <c r="D84" s="362" t="s">
        <v>113</v>
      </c>
      <c r="E84" s="1266" t="s">
        <v>114</v>
      </c>
      <c r="F84" s="1267"/>
      <c r="G84" s="1267"/>
      <c r="H84" s="1268"/>
      <c r="I84" s="359"/>
      <c r="J84" s="295" t="s">
        <v>61</v>
      </c>
      <c r="K84" s="352" t="s">
        <v>61</v>
      </c>
      <c r="L84" s="433">
        <v>0</v>
      </c>
      <c r="M84" s="35"/>
      <c r="N84" s="410"/>
      <c r="O84" s="367"/>
      <c r="P84" s="314">
        <f>N84*$L84</f>
        <v>0</v>
      </c>
      <c r="Q84" s="325"/>
      <c r="R84" s="321"/>
      <c r="S84" s="314">
        <f>Q84*$L84</f>
        <v>0</v>
      </c>
      <c r="T84" s="325"/>
      <c r="U84" s="321"/>
      <c r="V84" s="314">
        <f>T84*$L84</f>
        <v>0</v>
      </c>
      <c r="W84" s="325"/>
      <c r="X84" s="321"/>
      <c r="Y84" s="388">
        <f>W84*$L84</f>
        <v>0</v>
      </c>
      <c r="Z84" s="35"/>
      <c r="AA84" s="410"/>
      <c r="AB84" s="321"/>
      <c r="AC84" s="314">
        <f>AA84*$L84</f>
        <v>0</v>
      </c>
      <c r="AD84" s="325"/>
      <c r="AE84" s="321"/>
      <c r="AF84" s="314">
        <f>AD84*$L84</f>
        <v>0</v>
      </c>
      <c r="AG84" s="320"/>
      <c r="AH84" s="321"/>
      <c r="AI84" s="314">
        <f>AG84*$L84</f>
        <v>0</v>
      </c>
      <c r="AJ84" s="325"/>
      <c r="AK84" s="321"/>
      <c r="AL84" s="388">
        <f>AJ84*$L84</f>
        <v>0</v>
      </c>
      <c r="AM84" s="35"/>
      <c r="AN84" s="351">
        <f>SUMPRODUCT((N$44:AL$44=N$44)*(N84:AL84))</f>
        <v>0</v>
      </c>
      <c r="AO84" s="319">
        <f>SUMPRODUCT((N$16:AL$16=P$16)*(N84:AL84))</f>
        <v>0</v>
      </c>
      <c r="AP84" s="10"/>
      <c r="AQ84" s="11"/>
      <c r="AR84"/>
      <c r="AS84" s="21"/>
      <c r="AT84" s="1198"/>
      <c r="AU84" s="1198"/>
      <c r="AV84" s="1198"/>
      <c r="AW84" s="1141"/>
      <c r="AX84" s="1141"/>
      <c r="AY84" s="1141"/>
      <c r="AZ84" s="1141"/>
      <c r="BA84" s="1141"/>
      <c r="BB84" s="1141"/>
      <c r="BC84" s="1141"/>
      <c r="BD84" s="1141"/>
      <c r="BE84" s="23"/>
      <c r="BF84" s="22"/>
      <c r="BG84" s="27"/>
      <c r="BH84" s="27"/>
      <c r="BI84" s="22"/>
      <c r="BJ84" s="28"/>
      <c r="BK84" s="22"/>
      <c r="BL84" s="24"/>
      <c r="BM84" s="24"/>
      <c r="BN84"/>
      <c r="BO84" s="57"/>
      <c r="BP84"/>
      <c r="BQ84" s="21"/>
      <c r="BR84" s="1198"/>
      <c r="BS84" s="1198"/>
      <c r="BT84" s="1198"/>
      <c r="BU84" s="1141"/>
      <c r="BV84" s="1141"/>
      <c r="BW84" s="1141"/>
      <c r="BX84" s="1141"/>
      <c r="BY84" s="1141"/>
      <c r="BZ84" s="1141"/>
      <c r="CA84" s="1141"/>
      <c r="CB84" s="1141"/>
      <c r="CC84" s="23"/>
      <c r="CD84" s="22"/>
      <c r="CE84" s="27"/>
      <c r="CF84" s="27"/>
      <c r="CG84" s="22"/>
      <c r="CH84" s="28"/>
      <c r="CI84" s="22"/>
      <c r="CJ84" s="24"/>
      <c r="CK84" s="24"/>
      <c r="CL84"/>
    </row>
    <row r="85" spans="1:90" s="16" customFormat="1" ht="16" customHeight="1" x14ac:dyDescent="0.25">
      <c r="A85" s="10"/>
      <c r="B85" s="11"/>
      <c r="C85" s="301" t="str">
        <f>"IT" &amp; ROW(C85)-ROW($C$82)-1</f>
        <v>IT2</v>
      </c>
      <c r="D85" s="362" t="s">
        <v>115</v>
      </c>
      <c r="E85" s="1257" t="s">
        <v>116</v>
      </c>
      <c r="F85" s="1258"/>
      <c r="G85" s="1258"/>
      <c r="H85" s="1259"/>
      <c r="I85" s="359"/>
      <c r="J85" s="295" t="s">
        <v>61</v>
      </c>
      <c r="K85" s="352" t="s">
        <v>61</v>
      </c>
      <c r="L85" s="433">
        <v>0</v>
      </c>
      <c r="M85" s="35"/>
      <c r="N85" s="397"/>
      <c r="O85" s="366"/>
      <c r="P85" s="314">
        <f>N85*$L85</f>
        <v>0</v>
      </c>
      <c r="Q85" s="325"/>
      <c r="R85" s="321"/>
      <c r="S85" s="314">
        <f>Q85*$L85</f>
        <v>0</v>
      </c>
      <c r="T85" s="325"/>
      <c r="U85" s="321"/>
      <c r="V85" s="314">
        <f>T85*$L85</f>
        <v>0</v>
      </c>
      <c r="W85" s="325"/>
      <c r="X85" s="321"/>
      <c r="Y85" s="388">
        <f>W85*$L85</f>
        <v>0</v>
      </c>
      <c r="Z85" s="35"/>
      <c r="AA85" s="397"/>
      <c r="AB85" s="321"/>
      <c r="AC85" s="314">
        <f>AA85*$L85</f>
        <v>0</v>
      </c>
      <c r="AD85" s="325"/>
      <c r="AE85" s="321"/>
      <c r="AF85" s="314">
        <f>AD85*$L85</f>
        <v>0</v>
      </c>
      <c r="AG85" s="322"/>
      <c r="AH85" s="321"/>
      <c r="AI85" s="314">
        <f>AG85*$L85</f>
        <v>0</v>
      </c>
      <c r="AJ85" s="325"/>
      <c r="AK85" s="321"/>
      <c r="AL85" s="388">
        <f>AJ85*$L85</f>
        <v>0</v>
      </c>
      <c r="AM85" s="35"/>
      <c r="AN85" s="351">
        <f>SUMPRODUCT((N$44:AL$44=N$44)*(N85:AL85))</f>
        <v>0</v>
      </c>
      <c r="AO85" s="319">
        <f>SUMPRODUCT((N$16:AL$16=P$16)*(N85:AL85))</f>
        <v>0</v>
      </c>
      <c r="AP85" s="10"/>
      <c r="AQ85" s="11"/>
      <c r="AR85"/>
      <c r="AS85" s="21"/>
      <c r="AT85" s="1198"/>
      <c r="AU85" s="1198"/>
      <c r="AV85" s="1198"/>
      <c r="AW85" s="1141"/>
      <c r="AX85" s="1141"/>
      <c r="AY85" s="1141"/>
      <c r="AZ85" s="1141"/>
      <c r="BA85" s="1141"/>
      <c r="BB85" s="1141"/>
      <c r="BC85" s="1141"/>
      <c r="BD85" s="1141"/>
      <c r="BE85" s="23"/>
      <c r="BF85" s="22"/>
      <c r="BG85" s="27"/>
      <c r="BH85" s="27"/>
      <c r="BI85" s="22"/>
      <c r="BJ85" s="28"/>
      <c r="BK85" s="22"/>
      <c r="BL85" s="24"/>
      <c r="BM85" s="24"/>
      <c r="BN85"/>
      <c r="BO85" s="57"/>
      <c r="BP85"/>
      <c r="BQ85" s="21"/>
      <c r="BR85" s="1198"/>
      <c r="BS85" s="1198"/>
      <c r="BT85" s="1198"/>
      <c r="BU85" s="1141"/>
      <c r="BV85" s="1141"/>
      <c r="BW85" s="1141"/>
      <c r="BX85" s="1141"/>
      <c r="BY85" s="1141"/>
      <c r="BZ85" s="1141"/>
      <c r="CA85" s="1141"/>
      <c r="CB85" s="1141"/>
      <c r="CC85" s="23"/>
      <c r="CD85" s="22"/>
      <c r="CE85" s="27"/>
      <c r="CF85" s="27"/>
      <c r="CG85" s="22"/>
      <c r="CH85" s="28"/>
      <c r="CI85" s="22"/>
      <c r="CJ85" s="24"/>
      <c r="CK85" s="24"/>
      <c r="CL85"/>
    </row>
    <row r="86" spans="1:90" s="16" customFormat="1" ht="16" customHeight="1" x14ac:dyDescent="0.25">
      <c r="A86" s="10"/>
      <c r="B86" s="11"/>
      <c r="C86" s="301" t="str">
        <f>"IT" &amp; ROW(C86)-ROW($C$82)-1</f>
        <v>IT3</v>
      </c>
      <c r="D86" s="362" t="s">
        <v>117</v>
      </c>
      <c r="E86" s="1257" t="s">
        <v>118</v>
      </c>
      <c r="F86" s="1258"/>
      <c r="G86" s="1258"/>
      <c r="H86" s="1259"/>
      <c r="I86" s="359"/>
      <c r="J86" s="295" t="s">
        <v>61</v>
      </c>
      <c r="K86" s="352" t="s">
        <v>61</v>
      </c>
      <c r="L86" s="433">
        <v>0</v>
      </c>
      <c r="M86" s="35"/>
      <c r="N86" s="397"/>
      <c r="O86" s="366"/>
      <c r="P86" s="314">
        <f>N86*$L86</f>
        <v>0</v>
      </c>
      <c r="Q86" s="325"/>
      <c r="R86" s="321"/>
      <c r="S86" s="314">
        <f>Q86*$L86</f>
        <v>0</v>
      </c>
      <c r="T86" s="325"/>
      <c r="U86" s="321"/>
      <c r="V86" s="314">
        <f>T86*$L86</f>
        <v>0</v>
      </c>
      <c r="W86" s="325"/>
      <c r="X86" s="321"/>
      <c r="Y86" s="388">
        <f>W86*$L86</f>
        <v>0</v>
      </c>
      <c r="Z86" s="35"/>
      <c r="AA86" s="397"/>
      <c r="AB86" s="321"/>
      <c r="AC86" s="314">
        <f>AA86*$L86</f>
        <v>0</v>
      </c>
      <c r="AD86" s="325"/>
      <c r="AE86" s="321"/>
      <c r="AF86" s="314">
        <f>AD86*$L86</f>
        <v>0</v>
      </c>
      <c r="AG86" s="322"/>
      <c r="AH86" s="321"/>
      <c r="AI86" s="314">
        <f>AG86*$L86</f>
        <v>0</v>
      </c>
      <c r="AJ86" s="325"/>
      <c r="AK86" s="321"/>
      <c r="AL86" s="388">
        <f>AJ86*$L86</f>
        <v>0</v>
      </c>
      <c r="AM86" s="35"/>
      <c r="AN86" s="351">
        <f>SUMPRODUCT((N$44:AL$44=N$44)*(N86:AL86))</f>
        <v>0</v>
      </c>
      <c r="AO86" s="319">
        <f>SUMPRODUCT((N$16:AL$16=P$16)*(N86:AL86))</f>
        <v>0</v>
      </c>
      <c r="AP86" s="10"/>
      <c r="AQ86" s="11"/>
      <c r="AR86"/>
      <c r="AS86" s="21"/>
      <c r="AT86" s="1198"/>
      <c r="AU86" s="1198"/>
      <c r="AV86" s="1198"/>
      <c r="AW86" s="1141"/>
      <c r="AX86" s="1141"/>
      <c r="AY86" s="1141"/>
      <c r="AZ86" s="1141"/>
      <c r="BA86" s="1141"/>
      <c r="BB86" s="1141"/>
      <c r="BC86" s="1141"/>
      <c r="BD86" s="1141"/>
      <c r="BE86" s="23"/>
      <c r="BF86" s="22"/>
      <c r="BG86" s="27"/>
      <c r="BH86" s="27"/>
      <c r="BI86" s="22"/>
      <c r="BJ86" s="28"/>
      <c r="BK86" s="22"/>
      <c r="BL86" s="24"/>
      <c r="BM86" s="24"/>
      <c r="BN86"/>
      <c r="BO86" s="57"/>
      <c r="BP86"/>
      <c r="BQ86" s="21"/>
      <c r="BR86" s="1198"/>
      <c r="BS86" s="1198"/>
      <c r="BT86" s="1198"/>
      <c r="BU86" s="1141"/>
      <c r="BV86" s="1141"/>
      <c r="BW86" s="1141"/>
      <c r="BX86" s="1141"/>
      <c r="BY86" s="1141"/>
      <c r="BZ86" s="1141"/>
      <c r="CA86" s="1141"/>
      <c r="CB86" s="1141"/>
      <c r="CC86" s="23"/>
      <c r="CD86" s="22"/>
      <c r="CE86" s="27"/>
      <c r="CF86" s="27"/>
      <c r="CG86" s="22"/>
      <c r="CH86" s="28"/>
      <c r="CI86" s="22"/>
      <c r="CJ86" s="24"/>
      <c r="CK86" s="24"/>
      <c r="CL86"/>
    </row>
    <row r="87" spans="1:90" s="16" customFormat="1" ht="16" customHeight="1" x14ac:dyDescent="0.25">
      <c r="A87" s="10"/>
      <c r="B87" s="11"/>
      <c r="C87" s="301" t="str">
        <f>"IT" &amp; ROW(C87)-ROW($C$82)-1</f>
        <v>IT4</v>
      </c>
      <c r="D87" s="362" t="s">
        <v>119</v>
      </c>
      <c r="E87" s="1257" t="s">
        <v>116</v>
      </c>
      <c r="F87" s="1258"/>
      <c r="G87" s="1258"/>
      <c r="H87" s="1259"/>
      <c r="I87" s="359"/>
      <c r="J87" s="295" t="s">
        <v>61</v>
      </c>
      <c r="K87" s="352" t="s">
        <v>61</v>
      </c>
      <c r="L87" s="433">
        <v>0</v>
      </c>
      <c r="M87" s="35"/>
      <c r="N87" s="397"/>
      <c r="O87" s="366"/>
      <c r="P87" s="314">
        <f>N87*$L87</f>
        <v>0</v>
      </c>
      <c r="Q87" s="325"/>
      <c r="R87" s="321"/>
      <c r="S87" s="314">
        <f>Q87*$L87</f>
        <v>0</v>
      </c>
      <c r="T87" s="325"/>
      <c r="U87" s="321"/>
      <c r="V87" s="314">
        <f>T87*$L87</f>
        <v>0</v>
      </c>
      <c r="W87" s="325"/>
      <c r="X87" s="321"/>
      <c r="Y87" s="388">
        <f>W87*$L87</f>
        <v>0</v>
      </c>
      <c r="Z87" s="35"/>
      <c r="AA87" s="397"/>
      <c r="AB87" s="321"/>
      <c r="AC87" s="314">
        <f>AA87*$L87</f>
        <v>0</v>
      </c>
      <c r="AD87" s="325"/>
      <c r="AE87" s="321"/>
      <c r="AF87" s="314">
        <f>AD87*$L87</f>
        <v>0</v>
      </c>
      <c r="AG87" s="322"/>
      <c r="AH87" s="321"/>
      <c r="AI87" s="314">
        <f>AG87*$L87</f>
        <v>0</v>
      </c>
      <c r="AJ87" s="325"/>
      <c r="AK87" s="321"/>
      <c r="AL87" s="388">
        <f>AJ87*$L87</f>
        <v>0</v>
      </c>
      <c r="AM87" s="35"/>
      <c r="AN87" s="351">
        <f>SUMPRODUCT((N$44:AL$44=N$44)*(N87:AL87))</f>
        <v>0</v>
      </c>
      <c r="AO87" s="319">
        <f>SUMPRODUCT((N$16:AL$16=P$16)*(N87:AL87))</f>
        <v>0</v>
      </c>
      <c r="AP87" s="10"/>
      <c r="AQ87" s="11"/>
      <c r="AR87"/>
      <c r="AS87" s="21"/>
      <c r="AT87" s="1198"/>
      <c r="AU87" s="1198"/>
      <c r="AV87" s="1198"/>
      <c r="AW87" s="1141"/>
      <c r="AX87" s="1141"/>
      <c r="AY87" s="1141"/>
      <c r="AZ87" s="1141"/>
      <c r="BA87" s="1141"/>
      <c r="BB87" s="1141"/>
      <c r="BC87" s="1141"/>
      <c r="BD87" s="1141"/>
      <c r="BE87" s="23"/>
      <c r="BF87" s="22"/>
      <c r="BG87" s="27"/>
      <c r="BH87" s="27"/>
      <c r="BI87" s="22"/>
      <c r="BJ87" s="28"/>
      <c r="BK87" s="22"/>
      <c r="BL87" s="24"/>
      <c r="BM87" s="24"/>
      <c r="BN87"/>
      <c r="BO87" s="57"/>
      <c r="BP87"/>
      <c r="BQ87" s="21"/>
      <c r="BR87" s="1198"/>
      <c r="BS87" s="1198"/>
      <c r="BT87" s="1198"/>
      <c r="BU87" s="1141"/>
      <c r="BV87" s="1141"/>
      <c r="BW87" s="1141"/>
      <c r="BX87" s="1141"/>
      <c r="BY87" s="1141"/>
      <c r="BZ87" s="1141"/>
      <c r="CA87" s="1141"/>
      <c r="CB87" s="1141"/>
      <c r="CC87" s="23"/>
      <c r="CD87" s="22"/>
      <c r="CE87" s="27"/>
      <c r="CF87" s="27"/>
      <c r="CG87" s="22"/>
      <c r="CH87" s="28"/>
      <c r="CI87" s="22"/>
      <c r="CJ87" s="24"/>
      <c r="CK87" s="24"/>
      <c r="CL87"/>
    </row>
    <row r="88" spans="1:90" s="16" customFormat="1" ht="16" customHeight="1" thickBot="1" x14ac:dyDescent="0.3">
      <c r="A88" s="10"/>
      <c r="B88" s="11"/>
      <c r="C88" s="302" t="str">
        <f>"IT" &amp; ROW(C88)-ROW($C$82)-1</f>
        <v>IT5</v>
      </c>
      <c r="D88" s="438"/>
      <c r="E88" s="1239"/>
      <c r="F88" s="1240"/>
      <c r="G88" s="1240"/>
      <c r="H88" s="1241"/>
      <c r="I88" s="435"/>
      <c r="J88" s="307" t="s">
        <v>61</v>
      </c>
      <c r="K88" s="436" t="s">
        <v>61</v>
      </c>
      <c r="L88" s="437">
        <v>0</v>
      </c>
      <c r="M88" s="35"/>
      <c r="N88" s="398"/>
      <c r="O88" s="399"/>
      <c r="P88" s="392">
        <f>N88*$L88</f>
        <v>0</v>
      </c>
      <c r="Q88" s="411"/>
      <c r="R88" s="414"/>
      <c r="S88" s="392">
        <f>Q88*$L88</f>
        <v>0</v>
      </c>
      <c r="T88" s="411"/>
      <c r="U88" s="414"/>
      <c r="V88" s="392">
        <f>T88*$L88</f>
        <v>0</v>
      </c>
      <c r="W88" s="411"/>
      <c r="X88" s="399"/>
      <c r="Y88" s="395">
        <f>W88*$L88</f>
        <v>0</v>
      </c>
      <c r="Z88" s="35"/>
      <c r="AA88" s="398"/>
      <c r="AB88" s="399"/>
      <c r="AC88" s="392">
        <f>AA88*$L88</f>
        <v>0</v>
      </c>
      <c r="AD88" s="411"/>
      <c r="AE88" s="399"/>
      <c r="AF88" s="392">
        <f>AD88*$L88</f>
        <v>0</v>
      </c>
      <c r="AG88" s="412"/>
      <c r="AH88" s="399"/>
      <c r="AI88" s="392">
        <f>AG88*$L88</f>
        <v>0</v>
      </c>
      <c r="AJ88" s="411"/>
      <c r="AK88" s="399"/>
      <c r="AL88" s="395">
        <f>AJ88*$L88</f>
        <v>0</v>
      </c>
      <c r="AM88" s="35"/>
      <c r="AN88" s="351">
        <f>SUMPRODUCT((N$44:AL$44=N$44)*(N88:AL88))</f>
        <v>0</v>
      </c>
      <c r="AO88" s="319">
        <f>SUMPRODUCT((N$16:AL$16=P$16)*(N88:AL88))</f>
        <v>0</v>
      </c>
      <c r="AP88" s="10"/>
      <c r="AQ88" s="11"/>
      <c r="AR88"/>
      <c r="AS88" s="21"/>
      <c r="AT88" s="1198"/>
      <c r="AU88" s="1198"/>
      <c r="AV88" s="1198"/>
      <c r="AW88" s="1141"/>
      <c r="AX88" s="1141"/>
      <c r="AY88" s="1141"/>
      <c r="AZ88" s="1141"/>
      <c r="BA88" s="1141"/>
      <c r="BB88" s="1141"/>
      <c r="BC88" s="1141"/>
      <c r="BD88" s="1141"/>
      <c r="BE88" s="23"/>
      <c r="BF88" s="22"/>
      <c r="BG88" s="27"/>
      <c r="BH88" s="27"/>
      <c r="BI88" s="22"/>
      <c r="BJ88" s="28"/>
      <c r="BK88" s="22"/>
      <c r="BL88" s="24"/>
      <c r="BM88" s="24"/>
      <c r="BN88"/>
      <c r="BO88" s="57"/>
      <c r="BP88"/>
      <c r="BQ88" s="21"/>
      <c r="BR88" s="1198"/>
      <c r="BS88" s="1198"/>
      <c r="BT88" s="1198"/>
      <c r="BU88" s="1141"/>
      <c r="BV88" s="1141"/>
      <c r="BW88" s="1141"/>
      <c r="BX88" s="1141"/>
      <c r="BY88" s="1141"/>
      <c r="BZ88" s="1141"/>
      <c r="CA88" s="1141"/>
      <c r="CB88" s="1141"/>
      <c r="CC88" s="23"/>
      <c r="CD88" s="22"/>
      <c r="CE88" s="27"/>
      <c r="CF88" s="27"/>
      <c r="CG88" s="22"/>
      <c r="CH88" s="28"/>
      <c r="CI88" s="22"/>
      <c r="CJ88" s="24"/>
      <c r="CK88" s="24"/>
      <c r="CL88"/>
    </row>
    <row r="89" spans="1:90" ht="6" customHeight="1" thickBot="1" x14ac:dyDescent="0.4">
      <c r="A89" s="10"/>
      <c r="B89" s="1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7"/>
      <c r="P89" s="3"/>
      <c r="Q89" s="3"/>
      <c r="R89" s="7"/>
      <c r="S89" s="3"/>
      <c r="T89" s="3"/>
      <c r="U89" s="7"/>
      <c r="V89" s="3"/>
      <c r="W89" s="3"/>
      <c r="X89" s="7"/>
      <c r="Y89" s="3"/>
      <c r="Z89" s="3"/>
      <c r="AA89" s="3"/>
      <c r="AB89" s="7"/>
      <c r="AC89" s="3"/>
      <c r="AD89" s="3"/>
      <c r="AE89" s="7"/>
      <c r="AF89" s="3"/>
      <c r="AG89" s="3"/>
      <c r="AH89" s="7"/>
      <c r="AI89" s="3"/>
      <c r="AJ89" s="3"/>
      <c r="AK89" s="7"/>
      <c r="AL89" s="3"/>
      <c r="AM89" s="3"/>
      <c r="AN89" s="3"/>
      <c r="AO89" s="3"/>
      <c r="AP89" s="10"/>
      <c r="AQ89" s="11"/>
    </row>
    <row r="90" spans="1:90" s="16" customFormat="1" ht="16" thickBot="1" x14ac:dyDescent="0.4">
      <c r="A90" s="10"/>
      <c r="B90" s="11"/>
      <c r="C90" s="3"/>
      <c r="D90" s="3"/>
      <c r="E90" s="3"/>
      <c r="F90" s="3"/>
      <c r="G90" s="3"/>
      <c r="H90" s="3"/>
      <c r="I90" s="3"/>
      <c r="J90" s="3"/>
      <c r="K90" s="3"/>
      <c r="L90" s="19"/>
      <c r="M90" s="25"/>
      <c r="N90" s="315">
        <f t="shared" ref="N90:Y90" si="64">SUM(N84:N88)</f>
        <v>0</v>
      </c>
      <c r="O90" s="360">
        <f t="shared" si="64"/>
        <v>0</v>
      </c>
      <c r="P90" s="315">
        <f t="shared" si="64"/>
        <v>0</v>
      </c>
      <c r="Q90" s="315">
        <f t="shared" si="64"/>
        <v>0</v>
      </c>
      <c r="R90" s="360">
        <f t="shared" si="64"/>
        <v>0</v>
      </c>
      <c r="S90" s="315">
        <f t="shared" si="64"/>
        <v>0</v>
      </c>
      <c r="T90" s="315">
        <f t="shared" si="64"/>
        <v>0</v>
      </c>
      <c r="U90" s="360">
        <f t="shared" si="64"/>
        <v>0</v>
      </c>
      <c r="V90" s="315">
        <f t="shared" si="64"/>
        <v>0</v>
      </c>
      <c r="W90" s="315">
        <f t="shared" si="64"/>
        <v>0</v>
      </c>
      <c r="X90" s="360">
        <f t="shared" si="64"/>
        <v>0</v>
      </c>
      <c r="Y90" s="315">
        <f t="shared" si="64"/>
        <v>0</v>
      </c>
      <c r="Z90" s="368"/>
      <c r="AA90" s="315">
        <f t="shared" ref="AA90:AL90" si="65">SUM(AA84:AA88)</f>
        <v>0</v>
      </c>
      <c r="AB90" s="360">
        <f t="shared" si="65"/>
        <v>0</v>
      </c>
      <c r="AC90" s="315">
        <f t="shared" si="65"/>
        <v>0</v>
      </c>
      <c r="AD90" s="315">
        <f t="shared" si="65"/>
        <v>0</v>
      </c>
      <c r="AE90" s="360">
        <f t="shared" si="65"/>
        <v>0</v>
      </c>
      <c r="AF90" s="315">
        <f t="shared" si="65"/>
        <v>0</v>
      </c>
      <c r="AG90" s="315">
        <f t="shared" si="65"/>
        <v>0</v>
      </c>
      <c r="AH90" s="360">
        <f t="shared" si="65"/>
        <v>0</v>
      </c>
      <c r="AI90" s="315">
        <f t="shared" si="65"/>
        <v>0</v>
      </c>
      <c r="AJ90" s="315">
        <f t="shared" si="65"/>
        <v>0</v>
      </c>
      <c r="AK90" s="360">
        <f t="shared" si="65"/>
        <v>0</v>
      </c>
      <c r="AL90" s="315">
        <f t="shared" si="65"/>
        <v>0</v>
      </c>
      <c r="AM90" s="368"/>
      <c r="AN90" s="315">
        <f>SUM(AN84:AN88)</f>
        <v>0</v>
      </c>
      <c r="AO90" s="315">
        <f>SUM(AO84:AO88)</f>
        <v>0</v>
      </c>
      <c r="AP90" s="10"/>
      <c r="AQ90" s="11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 s="1186"/>
      <c r="BJ90" s="1186"/>
      <c r="BK90" s="1186"/>
      <c r="BL90" s="18"/>
      <c r="BM90" s="25"/>
      <c r="BN90"/>
      <c r="BO90" s="57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 s="1186"/>
      <c r="CH90" s="1186"/>
      <c r="CI90" s="1186"/>
      <c r="CJ90" s="18"/>
      <c r="CK90" s="25"/>
      <c r="CL90"/>
    </row>
    <row r="91" spans="1:90" s="16" customFormat="1" ht="6" customHeight="1" x14ac:dyDescent="0.25">
      <c r="A91"/>
      <c r="B91" s="12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75"/>
      <c r="P91" s="14"/>
      <c r="Q91" s="14"/>
      <c r="R91" s="75"/>
      <c r="S91" s="14"/>
      <c r="T91" s="14"/>
      <c r="U91" s="75"/>
      <c r="V91" s="14"/>
      <c r="W91" s="14"/>
      <c r="X91" s="75"/>
      <c r="Y91" s="14"/>
      <c r="Z91" s="14"/>
      <c r="AA91" s="14"/>
      <c r="AB91" s="75"/>
      <c r="AC91" s="14"/>
      <c r="AD91" s="14"/>
      <c r="AE91" s="75"/>
      <c r="AF91" s="14"/>
      <c r="AG91" s="14"/>
      <c r="AH91" s="75"/>
      <c r="AI91" s="14"/>
      <c r="AJ91" s="14"/>
      <c r="AK91" s="75"/>
      <c r="AL91" s="14"/>
      <c r="AM91" s="14"/>
      <c r="AN91" s="14"/>
      <c r="AO91" s="14"/>
      <c r="AP91" s="13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 s="57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</row>
    <row r="92" spans="1:90" s="16" customFormat="1" ht="6" customHeight="1" thickBot="1" x14ac:dyDescent="0.3">
      <c r="A92"/>
      <c r="B92" s="11"/>
      <c r="C92"/>
      <c r="D92"/>
      <c r="E92"/>
      <c r="F92"/>
      <c r="G92"/>
      <c r="H92"/>
      <c r="I92"/>
      <c r="J92"/>
      <c r="K92"/>
      <c r="L92"/>
      <c r="M92"/>
      <c r="N92"/>
      <c r="O92" s="2"/>
      <c r="P92"/>
      <c r="Q92"/>
      <c r="R92" s="2"/>
      <c r="S92"/>
      <c r="T92"/>
      <c r="U92" s="2"/>
      <c r="V92"/>
      <c r="W92"/>
      <c r="X92" s="2"/>
      <c r="Y92"/>
      <c r="Z92"/>
      <c r="AA92"/>
      <c r="AB92" s="2"/>
      <c r="AC92"/>
      <c r="AD92"/>
      <c r="AE92" s="2"/>
      <c r="AF92"/>
      <c r="AG92"/>
      <c r="AH92" s="2"/>
      <c r="AI92"/>
      <c r="AJ92"/>
      <c r="AK92" s="2"/>
      <c r="AL92"/>
      <c r="AM92"/>
      <c r="AN92"/>
      <c r="AO92"/>
      <c r="AP92" s="10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 s="57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</row>
    <row r="93" spans="1:90" s="16" customFormat="1" ht="18" x14ac:dyDescent="0.35">
      <c r="A93" s="10"/>
      <c r="B93" s="288"/>
      <c r="C93" s="296"/>
      <c r="D93" s="297" t="s">
        <v>120</v>
      </c>
      <c r="E93" s="429"/>
      <c r="F93" s="429"/>
      <c r="G93" s="429"/>
      <c r="H93" s="429"/>
      <c r="I93" s="429"/>
      <c r="J93" s="430"/>
      <c r="K93" s="431"/>
      <c r="L93" s="384" t="s">
        <v>81</v>
      </c>
      <c r="M93" s="334"/>
      <c r="N93" s="408" t="s">
        <v>82</v>
      </c>
      <c r="O93" s="396" t="s">
        <v>83</v>
      </c>
      <c r="P93" s="383" t="s">
        <v>45</v>
      </c>
      <c r="Q93" s="409" t="s">
        <v>82</v>
      </c>
      <c r="R93" s="396" t="s">
        <v>83</v>
      </c>
      <c r="S93" s="383" t="s">
        <v>45</v>
      </c>
      <c r="T93" s="409" t="s">
        <v>82</v>
      </c>
      <c r="U93" s="396" t="s">
        <v>83</v>
      </c>
      <c r="V93" s="383" t="s">
        <v>45</v>
      </c>
      <c r="W93" s="409" t="s">
        <v>82</v>
      </c>
      <c r="X93" s="396" t="s">
        <v>83</v>
      </c>
      <c r="Y93" s="384" t="s">
        <v>45</v>
      </c>
      <c r="Z93" s="334"/>
      <c r="AA93" s="408" t="s">
        <v>82</v>
      </c>
      <c r="AB93" s="396" t="s">
        <v>83</v>
      </c>
      <c r="AC93" s="383" t="s">
        <v>45</v>
      </c>
      <c r="AD93" s="409" t="s">
        <v>82</v>
      </c>
      <c r="AE93" s="396" t="s">
        <v>83</v>
      </c>
      <c r="AF93" s="383" t="s">
        <v>45</v>
      </c>
      <c r="AG93" s="409" t="s">
        <v>82</v>
      </c>
      <c r="AH93" s="396" t="s">
        <v>83</v>
      </c>
      <c r="AI93" s="383" t="s">
        <v>45</v>
      </c>
      <c r="AJ93" s="409" t="s">
        <v>82</v>
      </c>
      <c r="AK93" s="396" t="s">
        <v>83</v>
      </c>
      <c r="AL93" s="384" t="s">
        <v>45</v>
      </c>
      <c r="AM93" s="334"/>
      <c r="AN93" s="347" t="s">
        <v>84</v>
      </c>
      <c r="AO93" s="313" t="s">
        <v>85</v>
      </c>
      <c r="AP93" s="10"/>
      <c r="AQ93" s="11"/>
      <c r="AR93"/>
      <c r="AS93" s="1199"/>
      <c r="AT93" s="1199"/>
      <c r="AU93" s="1199"/>
      <c r="AV93" s="1199"/>
      <c r="AW93" s="1199"/>
      <c r="AX93" s="1199"/>
      <c r="AY93" s="1199"/>
      <c r="AZ93" s="1199"/>
      <c r="BA93" s="1199"/>
      <c r="BB93" s="1199"/>
      <c r="BC93" s="1199"/>
      <c r="BD93" s="1199"/>
      <c r="BE93" s="20"/>
      <c r="BF93" s="20"/>
      <c r="BG93" s="20"/>
      <c r="BH93" s="26"/>
      <c r="BI93" s="1200"/>
      <c r="BJ93" s="1200"/>
      <c r="BK93" s="1200"/>
      <c r="BL93" s="1197"/>
      <c r="BM93" s="1197"/>
      <c r="BN93"/>
      <c r="BO93" s="57"/>
      <c r="BP93"/>
      <c r="BQ93" s="1199"/>
      <c r="BR93" s="1199"/>
      <c r="BS93" s="1199"/>
      <c r="BT93" s="1199"/>
      <c r="BU93" s="1199"/>
      <c r="BV93" s="1199"/>
      <c r="BW93" s="1199"/>
      <c r="BX93" s="1199"/>
      <c r="BY93" s="1199"/>
      <c r="BZ93" s="1199"/>
      <c r="CA93" s="1199"/>
      <c r="CB93" s="1199"/>
      <c r="CC93" s="20"/>
      <c r="CD93" s="20"/>
      <c r="CE93" s="20"/>
      <c r="CF93" s="26"/>
      <c r="CG93" s="1200"/>
      <c r="CH93" s="1200"/>
      <c r="CI93" s="1200"/>
      <c r="CJ93" s="1197"/>
      <c r="CK93" s="1197"/>
      <c r="CL93"/>
    </row>
    <row r="94" spans="1:90" s="16" customFormat="1" ht="16" customHeight="1" x14ac:dyDescent="0.35">
      <c r="A94" s="10"/>
      <c r="B94" s="288"/>
      <c r="C94" s="300"/>
      <c r="D94" s="348" t="s">
        <v>86</v>
      </c>
      <c r="E94" s="1242" t="s">
        <v>47</v>
      </c>
      <c r="F94" s="1243"/>
      <c r="G94" s="1243"/>
      <c r="H94" s="1244"/>
      <c r="I94" s="348" t="s">
        <v>87</v>
      </c>
      <c r="J94" s="349" t="s">
        <v>49</v>
      </c>
      <c r="K94" s="350" t="s">
        <v>88</v>
      </c>
      <c r="L94" s="386" t="str">
        <f>"[" &amp; 'Zusammenfassung (DE)'!$I$14 &amp;"/h]"</f>
        <v>[EUR/h]</v>
      </c>
      <c r="M94" s="338"/>
      <c r="N94" s="385" t="s">
        <v>89</v>
      </c>
      <c r="O94" s="290"/>
      <c r="P94" s="290" t="str">
        <f>"["&amp; 'Zusammenfassung (DE)'!$I$14 &amp; "]"</f>
        <v>[EUR]</v>
      </c>
      <c r="Q94" s="290" t="s">
        <v>89</v>
      </c>
      <c r="R94" s="290"/>
      <c r="S94" s="290" t="str">
        <f>"["&amp; 'Zusammenfassung (DE)'!$I$14 &amp; "]"</f>
        <v>[EUR]</v>
      </c>
      <c r="T94" s="290" t="s">
        <v>89</v>
      </c>
      <c r="U94" s="290"/>
      <c r="V94" s="290" t="str">
        <f>"["&amp; 'Zusammenfassung (DE)'!$I$14 &amp; "]"</f>
        <v>[EUR]</v>
      </c>
      <c r="W94" s="290" t="s">
        <v>89</v>
      </c>
      <c r="X94" s="290"/>
      <c r="Y94" s="386" t="str">
        <f>"["&amp; 'Zusammenfassung (DE)'!$I$14 &amp; "]"</f>
        <v>[EUR]</v>
      </c>
      <c r="Z94" s="338"/>
      <c r="AA94" s="385" t="s">
        <v>89</v>
      </c>
      <c r="AB94" s="290"/>
      <c r="AC94" s="290" t="str">
        <f>"["&amp; 'Zusammenfassung (DE)'!$I$14 &amp; "]"</f>
        <v>[EUR]</v>
      </c>
      <c r="AD94" s="290" t="s">
        <v>89</v>
      </c>
      <c r="AE94" s="290"/>
      <c r="AF94" s="290" t="str">
        <f>"["&amp; 'Zusammenfassung (DE)'!$I$14 &amp; "]"</f>
        <v>[EUR]</v>
      </c>
      <c r="AG94" s="290" t="s">
        <v>89</v>
      </c>
      <c r="AH94" s="290"/>
      <c r="AI94" s="290" t="str">
        <f>"["&amp; 'Zusammenfassung (DE)'!$I$14 &amp; "]"</f>
        <v>[EUR]</v>
      </c>
      <c r="AJ94" s="290" t="s">
        <v>89</v>
      </c>
      <c r="AK94" s="290"/>
      <c r="AL94" s="386" t="str">
        <f>"["&amp; 'Zusammenfassung (DE)'!$I$14 &amp; "]"</f>
        <v>[EUR]</v>
      </c>
      <c r="AM94" s="338"/>
      <c r="AN94" s="290" t="s">
        <v>90</v>
      </c>
      <c r="AO94" s="290" t="str">
        <f>"["&amp; 'Zusammenfassung (DE)'!$I$14 &amp; "]"</f>
        <v>[EUR]</v>
      </c>
      <c r="AP94" s="10"/>
      <c r="AQ94" s="11"/>
      <c r="AR94"/>
      <c r="AS94" s="21"/>
      <c r="AT94" s="1197"/>
      <c r="AU94" s="1197"/>
      <c r="AV94" s="1197"/>
      <c r="AW94" s="3"/>
      <c r="AX94" s="3"/>
      <c r="AY94" s="3"/>
      <c r="AZ94" s="3"/>
      <c r="BA94" s="3"/>
      <c r="BB94" s="3"/>
      <c r="BC94" s="7"/>
      <c r="BD94" s="3"/>
      <c r="BE94" s="26"/>
      <c r="BF94" s="26"/>
      <c r="BG94" s="26"/>
      <c r="BH94" s="26"/>
      <c r="BI94" s="26"/>
      <c r="BJ94" s="7"/>
      <c r="BK94" s="7"/>
      <c r="BL94" s="3"/>
      <c r="BM94" s="3"/>
      <c r="BN94"/>
      <c r="BO94" s="57"/>
      <c r="BP94"/>
      <c r="BQ94" s="21"/>
      <c r="BR94" s="1197"/>
      <c r="BS94" s="1197"/>
      <c r="BT94" s="1197"/>
      <c r="BU94" s="3"/>
      <c r="BV94" s="3"/>
      <c r="BW94" s="3"/>
      <c r="BX94" s="3"/>
      <c r="BY94" s="3"/>
      <c r="BZ94" s="3"/>
      <c r="CA94" s="7"/>
      <c r="CB94" s="3"/>
      <c r="CC94" s="26"/>
      <c r="CD94" s="26"/>
      <c r="CE94" s="26"/>
      <c r="CF94" s="26"/>
      <c r="CG94" s="26"/>
      <c r="CH94" s="7"/>
      <c r="CI94" s="7"/>
      <c r="CJ94" s="3"/>
      <c r="CK94" s="3"/>
      <c r="CL94"/>
    </row>
    <row r="95" spans="1:90" s="16" customFormat="1" ht="34.5" customHeight="1" x14ac:dyDescent="0.25">
      <c r="A95" s="10"/>
      <c r="B95" s="288"/>
      <c r="C95" s="301" t="str">
        <f>"U" &amp; ROW(C95)-ROW($C$93)-1</f>
        <v>U1</v>
      </c>
      <c r="D95" s="362" t="s">
        <v>121</v>
      </c>
      <c r="E95" s="1248" t="s">
        <v>122</v>
      </c>
      <c r="F95" s="1249"/>
      <c r="G95" s="1249"/>
      <c r="H95" s="1250"/>
      <c r="I95" s="359"/>
      <c r="J95" s="295" t="s">
        <v>61</v>
      </c>
      <c r="K95" s="352" t="s">
        <v>61</v>
      </c>
      <c r="L95" s="433">
        <v>0</v>
      </c>
      <c r="M95" s="28"/>
      <c r="N95" s="397"/>
      <c r="O95" s="366"/>
      <c r="P95" s="314">
        <f>N95*$L95</f>
        <v>0</v>
      </c>
      <c r="Q95" s="325"/>
      <c r="R95" s="321"/>
      <c r="S95" s="314">
        <f>Q95*$L95</f>
        <v>0</v>
      </c>
      <c r="T95" s="325"/>
      <c r="U95" s="321"/>
      <c r="V95" s="314">
        <f>T95*$L95</f>
        <v>0</v>
      </c>
      <c r="W95" s="325"/>
      <c r="X95" s="321"/>
      <c r="Y95" s="388">
        <f>W95*$L95</f>
        <v>0</v>
      </c>
      <c r="Z95" s="28"/>
      <c r="AA95" s="397"/>
      <c r="AB95" s="321"/>
      <c r="AC95" s="314">
        <f>AA95*$L95</f>
        <v>0</v>
      </c>
      <c r="AD95" s="325"/>
      <c r="AE95" s="321"/>
      <c r="AF95" s="314">
        <f>AD95*$L95</f>
        <v>0</v>
      </c>
      <c r="AG95" s="322"/>
      <c r="AH95" s="321"/>
      <c r="AI95" s="314">
        <f>AG95*$L95</f>
        <v>0</v>
      </c>
      <c r="AJ95" s="325"/>
      <c r="AK95" s="321"/>
      <c r="AL95" s="388">
        <f>AJ95*$L95</f>
        <v>0</v>
      </c>
      <c r="AM95" s="28"/>
      <c r="AN95" s="351">
        <f>SUMPRODUCT((N$44:AL$44=N$44)*(N95:AL95))</f>
        <v>0</v>
      </c>
      <c r="AO95" s="319">
        <f>SUMPRODUCT((N$16:AL$16=P$16)*(N95:AL95))</f>
        <v>0</v>
      </c>
      <c r="AP95" s="10"/>
      <c r="AQ95" s="11"/>
      <c r="AR95"/>
      <c r="AS95" s="21"/>
      <c r="AT95" s="1198"/>
      <c r="AU95" s="1198"/>
      <c r="AV95" s="1198"/>
      <c r="AW95" s="1141"/>
      <c r="AX95" s="1141"/>
      <c r="AY95" s="1141"/>
      <c r="AZ95" s="1141"/>
      <c r="BA95" s="1141"/>
      <c r="BB95" s="1141"/>
      <c r="BC95" s="1141"/>
      <c r="BD95" s="1141"/>
      <c r="BE95" s="23"/>
      <c r="BF95" s="22"/>
      <c r="BG95" s="27"/>
      <c r="BH95" s="27"/>
      <c r="BI95" s="22"/>
      <c r="BJ95" s="28"/>
      <c r="BK95" s="22"/>
      <c r="BL95" s="24"/>
      <c r="BM95" s="24"/>
      <c r="BN95"/>
      <c r="BO95" s="57"/>
      <c r="BP95"/>
      <c r="BQ95" s="21"/>
      <c r="BR95" s="1198"/>
      <c r="BS95" s="1198"/>
      <c r="BT95" s="1198"/>
      <c r="BU95" s="1141"/>
      <c r="BV95" s="1141"/>
      <c r="BW95" s="1141"/>
      <c r="BX95" s="1141"/>
      <c r="BY95" s="1141"/>
      <c r="BZ95" s="1141"/>
      <c r="CA95" s="1141"/>
      <c r="CB95" s="1141"/>
      <c r="CC95" s="23"/>
      <c r="CD95" s="22"/>
      <c r="CE95" s="27"/>
      <c r="CF95" s="27"/>
      <c r="CG95" s="22"/>
      <c r="CH95" s="28"/>
      <c r="CI95" s="22"/>
      <c r="CJ95" s="24"/>
      <c r="CK95" s="24"/>
      <c r="CL95"/>
    </row>
    <row r="96" spans="1:90" s="16" customFormat="1" ht="34.5" customHeight="1" x14ac:dyDescent="0.25">
      <c r="A96" s="10"/>
      <c r="B96" s="288"/>
      <c r="C96" s="301" t="str">
        <f>"U" &amp; ROW(C96)-ROW($C$93)-1</f>
        <v>U2</v>
      </c>
      <c r="D96" s="362" t="s">
        <v>123</v>
      </c>
      <c r="E96" s="1248" t="s">
        <v>124</v>
      </c>
      <c r="F96" s="1249"/>
      <c r="G96" s="1249"/>
      <c r="H96" s="1250"/>
      <c r="I96" s="359"/>
      <c r="J96" s="295" t="s">
        <v>61</v>
      </c>
      <c r="K96" s="352" t="s">
        <v>61</v>
      </c>
      <c r="L96" s="433">
        <v>0</v>
      </c>
      <c r="M96" s="28"/>
      <c r="N96" s="397"/>
      <c r="O96" s="366"/>
      <c r="P96" s="314">
        <f>N96*$L96</f>
        <v>0</v>
      </c>
      <c r="Q96" s="325"/>
      <c r="R96" s="321"/>
      <c r="S96" s="314">
        <f>Q96*$L96</f>
        <v>0</v>
      </c>
      <c r="T96" s="325"/>
      <c r="U96" s="321"/>
      <c r="V96" s="314">
        <f>T96*$L96</f>
        <v>0</v>
      </c>
      <c r="W96" s="325"/>
      <c r="X96" s="321"/>
      <c r="Y96" s="388">
        <f>W96*$L96</f>
        <v>0</v>
      </c>
      <c r="Z96" s="28"/>
      <c r="AA96" s="397"/>
      <c r="AB96" s="321"/>
      <c r="AC96" s="314">
        <f>AA96*$L96</f>
        <v>0</v>
      </c>
      <c r="AD96" s="325"/>
      <c r="AE96" s="321"/>
      <c r="AF96" s="314">
        <f>AD96*$L96</f>
        <v>0</v>
      </c>
      <c r="AG96" s="322"/>
      <c r="AH96" s="321"/>
      <c r="AI96" s="314">
        <f>AG96*$L96</f>
        <v>0</v>
      </c>
      <c r="AJ96" s="325"/>
      <c r="AK96" s="321"/>
      <c r="AL96" s="388">
        <f>AJ96*$L96</f>
        <v>0</v>
      </c>
      <c r="AM96" s="28"/>
      <c r="AN96" s="351">
        <f>SUMPRODUCT((N$44:AL$44=N$44)*(N96:AL96))</f>
        <v>0</v>
      </c>
      <c r="AO96" s="319">
        <f>SUMPRODUCT((N$16:AL$16=P$16)*(N96:AL96))</f>
        <v>0</v>
      </c>
      <c r="AP96" s="10"/>
      <c r="AQ96" s="11"/>
      <c r="AR96"/>
      <c r="AS96" s="21"/>
      <c r="AT96" s="1198"/>
      <c r="AU96" s="1198"/>
      <c r="AV96" s="1198"/>
      <c r="AW96" s="1141"/>
      <c r="AX96" s="1141"/>
      <c r="AY96" s="1141"/>
      <c r="AZ96" s="1141"/>
      <c r="BA96" s="1141"/>
      <c r="BB96" s="1141"/>
      <c r="BC96" s="1141"/>
      <c r="BD96" s="1141"/>
      <c r="BE96" s="1142"/>
      <c r="BF96" s="22"/>
      <c r="BG96" s="27"/>
      <c r="BH96" s="27"/>
      <c r="BI96" s="28"/>
      <c r="BJ96" s="28"/>
      <c r="BK96" s="22"/>
      <c r="BL96" s="24"/>
      <c r="BM96" s="24"/>
      <c r="BN96"/>
      <c r="BO96" s="57"/>
      <c r="BP96"/>
      <c r="BQ96" s="21"/>
      <c r="BR96" s="1198"/>
      <c r="BS96" s="1198"/>
      <c r="BT96" s="1198"/>
      <c r="BU96" s="1141"/>
      <c r="BV96" s="1141"/>
      <c r="BW96" s="1141"/>
      <c r="BX96" s="1141"/>
      <c r="BY96" s="1141"/>
      <c r="BZ96" s="1141"/>
      <c r="CA96" s="1141"/>
      <c r="CB96" s="1141"/>
      <c r="CC96" s="1142"/>
      <c r="CD96" s="22"/>
      <c r="CE96" s="27"/>
      <c r="CF96" s="27"/>
      <c r="CG96" s="22"/>
      <c r="CH96" s="28"/>
      <c r="CI96" s="22"/>
      <c r="CJ96" s="24"/>
      <c r="CK96" s="24"/>
      <c r="CL96"/>
    </row>
    <row r="97" spans="1:90" s="16" customFormat="1" ht="15.5" x14ac:dyDescent="0.25">
      <c r="A97" s="10"/>
      <c r="B97" s="288"/>
      <c r="C97" s="301" t="str">
        <f>"U" &amp; ROW(C97)-ROW($C$93)-1</f>
        <v>U3</v>
      </c>
      <c r="D97" s="362" t="s">
        <v>125</v>
      </c>
      <c r="E97" s="1257" t="s">
        <v>126</v>
      </c>
      <c r="F97" s="1258"/>
      <c r="G97" s="1258"/>
      <c r="H97" s="1259"/>
      <c r="I97" s="359"/>
      <c r="J97" s="295" t="s">
        <v>61</v>
      </c>
      <c r="K97" s="352" t="s">
        <v>61</v>
      </c>
      <c r="L97" s="433">
        <v>0</v>
      </c>
      <c r="M97" s="28"/>
      <c r="N97" s="397"/>
      <c r="O97" s="366"/>
      <c r="P97" s="314">
        <f>N97*$L97</f>
        <v>0</v>
      </c>
      <c r="Q97" s="325"/>
      <c r="R97" s="321"/>
      <c r="S97" s="314">
        <f>Q97*$L97</f>
        <v>0</v>
      </c>
      <c r="T97" s="325"/>
      <c r="U97" s="321"/>
      <c r="V97" s="314">
        <f>T97*$L97</f>
        <v>0</v>
      </c>
      <c r="W97" s="325"/>
      <c r="X97" s="321"/>
      <c r="Y97" s="388">
        <f>W97*$L97</f>
        <v>0</v>
      </c>
      <c r="Z97" s="28"/>
      <c r="AA97" s="413"/>
      <c r="AB97" s="326"/>
      <c r="AC97" s="314">
        <f>AA97*$L97</f>
        <v>0</v>
      </c>
      <c r="AD97" s="325"/>
      <c r="AE97" s="326"/>
      <c r="AF97" s="314">
        <f>AD97*$L97</f>
        <v>0</v>
      </c>
      <c r="AG97" s="324"/>
      <c r="AH97" s="326"/>
      <c r="AI97" s="314">
        <f>AG97*$L97</f>
        <v>0</v>
      </c>
      <c r="AJ97" s="325"/>
      <c r="AK97" s="326"/>
      <c r="AL97" s="388">
        <f>AJ97*$L97</f>
        <v>0</v>
      </c>
      <c r="AM97" s="28"/>
      <c r="AN97" s="351">
        <f>SUMPRODUCT((N$44:AL$44=N$44)*(N97:AL97))</f>
        <v>0</v>
      </c>
      <c r="AO97" s="319">
        <f>SUMPRODUCT((N$16:AL$16=P$16)*(N97:AL97))</f>
        <v>0</v>
      </c>
      <c r="AP97" s="10"/>
      <c r="AQ97" s="11"/>
      <c r="AR97"/>
      <c r="AS97" s="21"/>
      <c r="AT97" s="1198"/>
      <c r="AU97" s="1198"/>
      <c r="AV97" s="1198"/>
      <c r="AW97" s="1141"/>
      <c r="AX97" s="1141"/>
      <c r="AY97" s="1141"/>
      <c r="AZ97" s="1141"/>
      <c r="BA97" s="1141"/>
      <c r="BB97" s="1141"/>
      <c r="BC97" s="1141"/>
      <c r="BD97" s="1141"/>
      <c r="BE97" s="1142"/>
      <c r="BF97" s="22"/>
      <c r="BG97" s="27"/>
      <c r="BH97" s="27"/>
      <c r="BI97" s="28"/>
      <c r="BJ97" s="28"/>
      <c r="BK97" s="22"/>
      <c r="BL97" s="24"/>
      <c r="BM97" s="24"/>
      <c r="BN97"/>
      <c r="BO97" s="57"/>
      <c r="BP97"/>
      <c r="BQ97" s="21"/>
      <c r="BR97" s="1198"/>
      <c r="BS97" s="1198"/>
      <c r="BT97" s="1198"/>
      <c r="BU97" s="1141"/>
      <c r="BV97" s="1141"/>
      <c r="BW97" s="1141"/>
      <c r="BX97" s="1141"/>
      <c r="BY97" s="1141"/>
      <c r="BZ97" s="1141"/>
      <c r="CA97" s="1141"/>
      <c r="CB97" s="1141"/>
      <c r="CC97" s="1142"/>
      <c r="CD97" s="22"/>
      <c r="CE97" s="27"/>
      <c r="CF97" s="27"/>
      <c r="CG97" s="22"/>
      <c r="CH97" s="28"/>
      <c r="CI97" s="22"/>
      <c r="CJ97" s="24"/>
      <c r="CK97" s="24"/>
      <c r="CL97"/>
    </row>
    <row r="98" spans="1:90" ht="37.5" customHeight="1" x14ac:dyDescent="0.25">
      <c r="A98" s="10"/>
      <c r="B98" s="288"/>
      <c r="C98" s="301" t="str">
        <f>"U" &amp; ROW(C98)-ROW($C$93)-1</f>
        <v>U4</v>
      </c>
      <c r="D98" s="362" t="s">
        <v>127</v>
      </c>
      <c r="E98" s="1263" t="s">
        <v>128</v>
      </c>
      <c r="F98" s="1264"/>
      <c r="G98" s="1264"/>
      <c r="H98" s="1265"/>
      <c r="I98" s="359"/>
      <c r="J98" s="295" t="s">
        <v>61</v>
      </c>
      <c r="K98" s="352" t="s">
        <v>61</v>
      </c>
      <c r="L98" s="433">
        <v>0</v>
      </c>
      <c r="M98" s="28"/>
      <c r="N98" s="397"/>
      <c r="O98" s="366"/>
      <c r="P98" s="314">
        <f>N98*$L98</f>
        <v>0</v>
      </c>
      <c r="Q98" s="325"/>
      <c r="R98" s="321"/>
      <c r="S98" s="314">
        <f>Q98*$L98</f>
        <v>0</v>
      </c>
      <c r="T98" s="325"/>
      <c r="U98" s="321"/>
      <c r="V98" s="314">
        <f>T98*$L98</f>
        <v>0</v>
      </c>
      <c r="W98" s="325"/>
      <c r="X98" s="321"/>
      <c r="Y98" s="388">
        <f>W98*$L98</f>
        <v>0</v>
      </c>
      <c r="Z98" s="28"/>
      <c r="AA98" s="413"/>
      <c r="AB98" s="326"/>
      <c r="AC98" s="314">
        <f>AA98*$L98</f>
        <v>0</v>
      </c>
      <c r="AD98" s="325"/>
      <c r="AE98" s="326"/>
      <c r="AF98" s="314">
        <f>AD98*$L98</f>
        <v>0</v>
      </c>
      <c r="AG98" s="324"/>
      <c r="AH98" s="326"/>
      <c r="AI98" s="314">
        <f>AG98*$L98</f>
        <v>0</v>
      </c>
      <c r="AJ98" s="325"/>
      <c r="AK98" s="326"/>
      <c r="AL98" s="388">
        <f>AJ98*$L98</f>
        <v>0</v>
      </c>
      <c r="AM98" s="28"/>
      <c r="AN98" s="351">
        <f>SUMPRODUCT((N$44:AL$44=N$44)*(N98:AL98))</f>
        <v>0</v>
      </c>
      <c r="AO98" s="319">
        <f>SUMPRODUCT((N$16:AL$16=P$16)*(N98:AL98))</f>
        <v>0</v>
      </c>
      <c r="AP98" s="10"/>
      <c r="AQ98" s="11"/>
    </row>
    <row r="99" spans="1:90" ht="16" thickBot="1" x14ac:dyDescent="0.3">
      <c r="A99" s="10"/>
      <c r="B99" s="288"/>
      <c r="C99" s="302" t="str">
        <f>"U" &amp; ROW(C99)-ROW($C$93)-1</f>
        <v>U5</v>
      </c>
      <c r="D99" s="438"/>
      <c r="E99" s="1239"/>
      <c r="F99" s="1240"/>
      <c r="G99" s="1240"/>
      <c r="H99" s="1241"/>
      <c r="I99" s="435"/>
      <c r="J99" s="307" t="s">
        <v>61</v>
      </c>
      <c r="K99" s="436" t="s">
        <v>61</v>
      </c>
      <c r="L99" s="437">
        <v>0</v>
      </c>
      <c r="M99" s="28"/>
      <c r="N99" s="398"/>
      <c r="O99" s="399"/>
      <c r="P99" s="392">
        <f>N99*$L99</f>
        <v>0</v>
      </c>
      <c r="Q99" s="411"/>
      <c r="R99" s="414"/>
      <c r="S99" s="392">
        <f>Q99*$L99</f>
        <v>0</v>
      </c>
      <c r="T99" s="411"/>
      <c r="U99" s="414"/>
      <c r="V99" s="392">
        <f>T99*$L99</f>
        <v>0</v>
      </c>
      <c r="W99" s="411"/>
      <c r="X99" s="399"/>
      <c r="Y99" s="395">
        <f>W99*$L99</f>
        <v>0</v>
      </c>
      <c r="Z99" s="35"/>
      <c r="AA99" s="398"/>
      <c r="AB99" s="399"/>
      <c r="AC99" s="392">
        <f>AA99*$L99</f>
        <v>0</v>
      </c>
      <c r="AD99" s="411"/>
      <c r="AE99" s="399"/>
      <c r="AF99" s="392">
        <f>AD99*$L99</f>
        <v>0</v>
      </c>
      <c r="AG99" s="412"/>
      <c r="AH99" s="399"/>
      <c r="AI99" s="392">
        <f>AG99*$L99</f>
        <v>0</v>
      </c>
      <c r="AJ99" s="411"/>
      <c r="AK99" s="399"/>
      <c r="AL99" s="395">
        <f>AJ99*$L99</f>
        <v>0</v>
      </c>
      <c r="AM99" s="35"/>
      <c r="AN99" s="351">
        <f>SUMPRODUCT((N$44:AL$44=N$44)*(N99:AL99))</f>
        <v>0</v>
      </c>
      <c r="AO99" s="319">
        <f>SUMPRODUCT((N$16:AL$16=P$16)*(N99:AL99))</f>
        <v>0</v>
      </c>
      <c r="AP99" s="10"/>
      <c r="AQ99" s="11"/>
    </row>
    <row r="100" spans="1:90" ht="6" customHeight="1" thickBot="1" x14ac:dyDescent="0.4">
      <c r="A100" s="10"/>
      <c r="B100" s="1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7"/>
      <c r="P100" s="3"/>
      <c r="Q100" s="3"/>
      <c r="R100" s="7"/>
      <c r="S100" s="3"/>
      <c r="T100" s="3"/>
      <c r="U100" s="7"/>
      <c r="V100" s="3"/>
      <c r="W100" s="3"/>
      <c r="X100" s="7"/>
      <c r="Y100" s="3"/>
      <c r="Z100" s="3"/>
      <c r="AA100" s="3"/>
      <c r="AB100" s="7"/>
      <c r="AC100" s="3"/>
      <c r="AD100" s="3"/>
      <c r="AE100" s="7"/>
      <c r="AF100" s="3"/>
      <c r="AG100" s="3"/>
      <c r="AH100" s="7"/>
      <c r="AI100" s="3"/>
      <c r="AJ100" s="3"/>
      <c r="AK100" s="7"/>
      <c r="AL100" s="3"/>
      <c r="AM100" s="3"/>
      <c r="AN100" s="3"/>
      <c r="AO100" s="3"/>
      <c r="AP100" s="10"/>
      <c r="AQ100" s="11"/>
    </row>
    <row r="101" spans="1:90" s="16" customFormat="1" ht="16" customHeight="1" thickBot="1" x14ac:dyDescent="0.4">
      <c r="A101" s="10"/>
      <c r="B101" s="1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25"/>
      <c r="N101" s="315">
        <f>SUM(N95:N99)</f>
        <v>0</v>
      </c>
      <c r="O101" s="315">
        <f t="shared" ref="O101:Y101" si="66">SUM(O95:O99)</f>
        <v>0</v>
      </c>
      <c r="P101" s="315">
        <f t="shared" si="66"/>
        <v>0</v>
      </c>
      <c r="Q101" s="315">
        <f t="shared" si="66"/>
        <v>0</v>
      </c>
      <c r="R101" s="315">
        <f t="shared" si="66"/>
        <v>0</v>
      </c>
      <c r="S101" s="315">
        <f t="shared" si="66"/>
        <v>0</v>
      </c>
      <c r="T101" s="315">
        <f t="shared" si="66"/>
        <v>0</v>
      </c>
      <c r="U101" s="315">
        <f t="shared" si="66"/>
        <v>0</v>
      </c>
      <c r="V101" s="315">
        <f t="shared" si="66"/>
        <v>0</v>
      </c>
      <c r="W101" s="315">
        <f t="shared" si="66"/>
        <v>0</v>
      </c>
      <c r="X101" s="315">
        <f t="shared" si="66"/>
        <v>0</v>
      </c>
      <c r="Y101" s="315">
        <f t="shared" si="66"/>
        <v>0</v>
      </c>
      <c r="Z101" s="368"/>
      <c r="AA101" s="315">
        <f>SUM(AA95:AA99)</f>
        <v>0</v>
      </c>
      <c r="AB101" s="315">
        <f t="shared" ref="AB101:AL101" si="67">SUM(AB95:AB99)</f>
        <v>0</v>
      </c>
      <c r="AC101" s="315">
        <f t="shared" si="67"/>
        <v>0</v>
      </c>
      <c r="AD101" s="315">
        <f t="shared" si="67"/>
        <v>0</v>
      </c>
      <c r="AE101" s="315">
        <f t="shared" si="67"/>
        <v>0</v>
      </c>
      <c r="AF101" s="315">
        <f t="shared" si="67"/>
        <v>0</v>
      </c>
      <c r="AG101" s="315">
        <f t="shared" si="67"/>
        <v>0</v>
      </c>
      <c r="AH101" s="315">
        <f t="shared" si="67"/>
        <v>0</v>
      </c>
      <c r="AI101" s="315">
        <f t="shared" si="67"/>
        <v>0</v>
      </c>
      <c r="AJ101" s="315">
        <f t="shared" si="67"/>
        <v>0</v>
      </c>
      <c r="AK101" s="315">
        <f t="shared" si="67"/>
        <v>0</v>
      </c>
      <c r="AL101" s="315">
        <f t="shared" si="67"/>
        <v>0</v>
      </c>
      <c r="AM101" s="368"/>
      <c r="AN101" s="315">
        <f>SUM(AN95:AN98)</f>
        <v>0</v>
      </c>
      <c r="AO101" s="315">
        <f>SUM(AO95:AO98)</f>
        <v>0</v>
      </c>
      <c r="AP101" s="10"/>
      <c r="AQ101" s="1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 s="1186"/>
      <c r="BJ101" s="1186"/>
      <c r="BK101" s="1186"/>
      <c r="BL101" s="18"/>
      <c r="BM101" s="25"/>
      <c r="BN101"/>
      <c r="BO101" s="57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 s="1186"/>
      <c r="CH101" s="1186"/>
      <c r="CI101" s="1186"/>
      <c r="CJ101" s="18"/>
      <c r="CK101" s="25"/>
      <c r="CL101"/>
    </row>
    <row r="102" spans="1:90" s="16" customFormat="1" ht="6" customHeight="1" x14ac:dyDescent="0.25">
      <c r="A102"/>
      <c r="B102" s="12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75"/>
      <c r="P102" s="14"/>
      <c r="Q102" s="14"/>
      <c r="R102" s="75"/>
      <c r="S102" s="14"/>
      <c r="T102" s="14"/>
      <c r="U102" s="75"/>
      <c r="V102" s="14"/>
      <c r="W102" s="14"/>
      <c r="X102" s="75"/>
      <c r="Y102" s="14"/>
      <c r="Z102" s="14"/>
      <c r="AA102" s="14"/>
      <c r="AB102" s="75"/>
      <c r="AC102" s="14"/>
      <c r="AD102" s="14"/>
      <c r="AE102" s="75"/>
      <c r="AF102" s="14"/>
      <c r="AG102" s="14"/>
      <c r="AH102" s="75"/>
      <c r="AI102" s="14"/>
      <c r="AJ102" s="14"/>
      <c r="AK102" s="75"/>
      <c r="AL102" s="14"/>
      <c r="AM102" s="14"/>
      <c r="AN102" s="14"/>
      <c r="AO102" s="14"/>
      <c r="AP102" s="13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 s="57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</row>
    <row r="105" spans="1:90" ht="22.5" customHeight="1" x14ac:dyDescent="0.35">
      <c r="J105" s="29"/>
      <c r="K105" s="29"/>
    </row>
  </sheetData>
  <dataConsolidate/>
  <mergeCells count="227">
    <mergeCell ref="E76:H76"/>
    <mergeCell ref="E77:H77"/>
    <mergeCell ref="E83:H83"/>
    <mergeCell ref="E62:H62"/>
    <mergeCell ref="E63:H63"/>
    <mergeCell ref="E64:H64"/>
    <mergeCell ref="E70:H70"/>
    <mergeCell ref="E99:H99"/>
    <mergeCell ref="E88:H88"/>
    <mergeCell ref="E94:H94"/>
    <mergeCell ref="E95:H95"/>
    <mergeCell ref="E96:H96"/>
    <mergeCell ref="E97:H97"/>
    <mergeCell ref="E98:H98"/>
    <mergeCell ref="E84:H84"/>
    <mergeCell ref="E85:H85"/>
    <mergeCell ref="E86:H86"/>
    <mergeCell ref="E87:H87"/>
    <mergeCell ref="E61:H61"/>
    <mergeCell ref="E45:H45"/>
    <mergeCell ref="E46:H46"/>
    <mergeCell ref="K27:L27"/>
    <mergeCell ref="E71:H71"/>
    <mergeCell ref="E72:H72"/>
    <mergeCell ref="E73:H73"/>
    <mergeCell ref="E74:H74"/>
    <mergeCell ref="E75:H75"/>
    <mergeCell ref="K36:L36"/>
    <mergeCell ref="K37:L37"/>
    <mergeCell ref="K38:L38"/>
    <mergeCell ref="E10:J10"/>
    <mergeCell ref="K39:L39"/>
    <mergeCell ref="K33:L33"/>
    <mergeCell ref="K34:L34"/>
    <mergeCell ref="K35:L35"/>
    <mergeCell ref="K32:L32"/>
    <mergeCell ref="D60:I60"/>
    <mergeCell ref="E17:I17"/>
    <mergeCell ref="K17:L17"/>
    <mergeCell ref="K18:L18"/>
    <mergeCell ref="K19:L19"/>
    <mergeCell ref="K25:L25"/>
    <mergeCell ref="K23:L23"/>
    <mergeCell ref="K24:L24"/>
    <mergeCell ref="E47:H47"/>
    <mergeCell ref="E52:H52"/>
    <mergeCell ref="E53:H53"/>
    <mergeCell ref="E54:H54"/>
    <mergeCell ref="E55:H55"/>
    <mergeCell ref="K22:L22"/>
    <mergeCell ref="K26:L26"/>
    <mergeCell ref="E11:L11"/>
    <mergeCell ref="E12:L12"/>
    <mergeCell ref="K20:L20"/>
    <mergeCell ref="CJ44:CK44"/>
    <mergeCell ref="AT61:AV61"/>
    <mergeCell ref="BR61:BT61"/>
    <mergeCell ref="AT62:AV64"/>
    <mergeCell ref="BR62:BT64"/>
    <mergeCell ref="AD10:AF10"/>
    <mergeCell ref="AG10:AI10"/>
    <mergeCell ref="AJ10:AL10"/>
    <mergeCell ref="BQ60:CB60"/>
    <mergeCell ref="AT33:AW33"/>
    <mergeCell ref="AW46:AY46"/>
    <mergeCell ref="AT45:AV45"/>
    <mergeCell ref="BR45:BT45"/>
    <mergeCell ref="AT46:AV47"/>
    <mergeCell ref="BV35:CG35"/>
    <mergeCell ref="BB46:BD46"/>
    <mergeCell ref="BL46:BM46"/>
    <mergeCell ref="BU46:BW46"/>
    <mergeCell ref="BZ46:CB46"/>
    <mergeCell ref="AX10:BC10"/>
    <mergeCell ref="BR24:BU24"/>
    <mergeCell ref="BV23:CG23"/>
    <mergeCell ref="BV10:CA10"/>
    <mergeCell ref="CB10:CC10"/>
    <mergeCell ref="AT25:AW25"/>
    <mergeCell ref="AX25:BI25"/>
    <mergeCell ref="BR25:BU25"/>
    <mergeCell ref="BV25:CG25"/>
    <mergeCell ref="AS32:BI32"/>
    <mergeCell ref="BQ32:CG32"/>
    <mergeCell ref="CG41:CI41"/>
    <mergeCell ref="BI41:BK41"/>
    <mergeCell ref="BQ44:CB44"/>
    <mergeCell ref="AT26:AW26"/>
    <mergeCell ref="AX26:BI26"/>
    <mergeCell ref="BR26:BU26"/>
    <mergeCell ref="BV26:CG26"/>
    <mergeCell ref="AT35:AW35"/>
    <mergeCell ref="AX35:BI35"/>
    <mergeCell ref="BR35:BU35"/>
    <mergeCell ref="CH9:CI9"/>
    <mergeCell ref="BR34:BU34"/>
    <mergeCell ref="BV34:CG34"/>
    <mergeCell ref="BI29:BK29"/>
    <mergeCell ref="CF9:CG9"/>
    <mergeCell ref="BR17:BU17"/>
    <mergeCell ref="BV17:CG17"/>
    <mergeCell ref="AX23:BI23"/>
    <mergeCell ref="BR23:BU23"/>
    <mergeCell ref="BQ16:CG16"/>
    <mergeCell ref="BL10:BN10"/>
    <mergeCell ref="BP10:BR10"/>
    <mergeCell ref="BS10:BU10"/>
    <mergeCell ref="AX24:BI24"/>
    <mergeCell ref="BF10:BG10"/>
    <mergeCell ref="CH10:CI10"/>
    <mergeCell ref="BD10:BE10"/>
    <mergeCell ref="BJ10:BK10"/>
    <mergeCell ref="CD9:CE9"/>
    <mergeCell ref="AX34:BI34"/>
    <mergeCell ref="BR33:BU33"/>
    <mergeCell ref="BV33:CG33"/>
    <mergeCell ref="AX33:BI33"/>
    <mergeCell ref="CD10:CE10"/>
    <mergeCell ref="T10:V10"/>
    <mergeCell ref="AS16:BI16"/>
    <mergeCell ref="CG44:CI44"/>
    <mergeCell ref="BR46:BT47"/>
    <mergeCell ref="B1:AP1"/>
    <mergeCell ref="AA9:AL9"/>
    <mergeCell ref="E9:J9"/>
    <mergeCell ref="I4:K4"/>
    <mergeCell ref="I5:K5"/>
    <mergeCell ref="I6:K6"/>
    <mergeCell ref="I7:K7"/>
    <mergeCell ref="BS9:BU9"/>
    <mergeCell ref="N9:Y9"/>
    <mergeCell ref="BP9:BR9"/>
    <mergeCell ref="AR9:AT9"/>
    <mergeCell ref="AU9:AW9"/>
    <mergeCell ref="AX9:BC9"/>
    <mergeCell ref="BD9:BE9"/>
    <mergeCell ref="BF9:BG9"/>
    <mergeCell ref="BH9:BI9"/>
    <mergeCell ref="W10:Y10"/>
    <mergeCell ref="AA10:AC10"/>
    <mergeCell ref="AR10:AT10"/>
    <mergeCell ref="AU10:AW10"/>
    <mergeCell ref="CJ10:CL10"/>
    <mergeCell ref="AS44:BD44"/>
    <mergeCell ref="BI44:BK44"/>
    <mergeCell ref="BL44:BM44"/>
    <mergeCell ref="CF10:CG10"/>
    <mergeCell ref="CJ93:CK93"/>
    <mergeCell ref="AT71:AV77"/>
    <mergeCell ref="BR71:BT77"/>
    <mergeCell ref="AT84:AV88"/>
    <mergeCell ref="BI82:BK82"/>
    <mergeCell ref="BL82:BM82"/>
    <mergeCell ref="BI79:BK79"/>
    <mergeCell ref="CG79:CI79"/>
    <mergeCell ref="CJ82:CK82"/>
    <mergeCell ref="BR83:BT83"/>
    <mergeCell ref="BI66:BK66"/>
    <mergeCell ref="CG66:CI66"/>
    <mergeCell ref="AS60:BD60"/>
    <mergeCell ref="BI48:BK48"/>
    <mergeCell ref="BQ82:CB82"/>
    <mergeCell ref="BR84:BT88"/>
    <mergeCell ref="AT83:AV83"/>
    <mergeCell ref="CJ69:CK69"/>
    <mergeCell ref="CG69:CI69"/>
    <mergeCell ref="CJ60:CK60"/>
    <mergeCell ref="AS51:BD51"/>
    <mergeCell ref="CG51:CI51"/>
    <mergeCell ref="AT52:AV52"/>
    <mergeCell ref="BR52:BT52"/>
    <mergeCell ref="BI57:BK57"/>
    <mergeCell ref="CG57:CI57"/>
    <mergeCell ref="AT53:AV55"/>
    <mergeCell ref="BR53:BT55"/>
    <mergeCell ref="BQ51:CB51"/>
    <mergeCell ref="CG60:CI60"/>
    <mergeCell ref="BI60:BK60"/>
    <mergeCell ref="BL60:BM60"/>
    <mergeCell ref="BI51:BK51"/>
    <mergeCell ref="BL51:BM51"/>
    <mergeCell ref="CJ51:CK51"/>
    <mergeCell ref="BI101:BK101"/>
    <mergeCell ref="CG101:CI101"/>
    <mergeCell ref="AT94:AV94"/>
    <mergeCell ref="BR94:BT94"/>
    <mergeCell ref="AT95:AV97"/>
    <mergeCell ref="BR95:BT97"/>
    <mergeCell ref="AT70:AV70"/>
    <mergeCell ref="BR70:BT70"/>
    <mergeCell ref="BL69:BM69"/>
    <mergeCell ref="AS93:BD93"/>
    <mergeCell ref="BI93:BK93"/>
    <mergeCell ref="BL93:BM93"/>
    <mergeCell ref="BQ93:CB93"/>
    <mergeCell ref="CG93:CI93"/>
    <mergeCell ref="BI90:BK90"/>
    <mergeCell ref="CG82:CI82"/>
    <mergeCell ref="AS82:BD82"/>
    <mergeCell ref="BQ69:CB69"/>
    <mergeCell ref="CG90:CI90"/>
    <mergeCell ref="BI69:BK69"/>
    <mergeCell ref="AS69:BD69"/>
    <mergeCell ref="E13:L13"/>
    <mergeCell ref="AN9:AO10"/>
    <mergeCell ref="CJ9:CL9"/>
    <mergeCell ref="AT24:AW24"/>
    <mergeCell ref="AT17:AW17"/>
    <mergeCell ref="AX17:BI17"/>
    <mergeCell ref="CG48:CI48"/>
    <mergeCell ref="BH10:BI10"/>
    <mergeCell ref="CG29:CI29"/>
    <mergeCell ref="BV24:CG24"/>
    <mergeCell ref="BJ9:BK9"/>
    <mergeCell ref="BV9:CA9"/>
    <mergeCell ref="CB9:CC9"/>
    <mergeCell ref="BL9:BN9"/>
    <mergeCell ref="AT22:AW22"/>
    <mergeCell ref="AX22:BI22"/>
    <mergeCell ref="BR22:BU22"/>
    <mergeCell ref="BV22:CG22"/>
    <mergeCell ref="AT23:AW23"/>
    <mergeCell ref="K21:L21"/>
    <mergeCell ref="N10:P10"/>
    <mergeCell ref="Q10:S10"/>
    <mergeCell ref="CJ46:CK46"/>
    <mergeCell ref="AT34:AW34"/>
  </mergeCells>
  <dataValidations count="2">
    <dataValidation type="list" allowBlank="1" showInputMessage="1" showErrorMessage="1" sqref="J95:J99 J71:J77 CC71:CC77 BE71:BE77 BE53:BE55 CC53:CC55 J53:J55 J46:J47 BE46:BE47 CC46:CC47 BE62:BE64 CC62:CC64 J62:J64 J84:J88 CC84:CC88 BE84:BE88 BE95:BE97 CC95:CC97 J22:J27">
      <formula1>country_codes</formula1>
    </dataValidation>
    <dataValidation type="list" allowBlank="1" showInputMessage="1" showErrorMessage="1" sqref="CJ34:CJ39 BL34:BL39 BL18:BL27 CJ18:CJ27">
      <formula1>" Stück,h"</formula1>
    </dataValidation>
  </dataValidations>
  <printOptions horizontalCentered="1" verticalCentered="1"/>
  <pageMargins left="0" right="0" top="0" bottom="0" header="0" footer="0"/>
  <pageSetup paperSize="8" scale="31" orientation="portrait" r:id="rId1"/>
  <headerFooter alignWithMargins="0">
    <oddHeader>&amp;L&amp;"Arial"&amp;8&amp;K000000INTERNAL&amp;1#</oddHeader>
    <oddFooter>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'Skill-Level'!$A$3:$A$27</xm:f>
          </x14:formula1>
          <xm:sqref>K46:K47 K53:K55 K62:K64 K71:K77 K84:K88 K95:K99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Y209"/>
  <sheetViews>
    <sheetView zoomScale="80" zoomScaleNormal="80" workbookViewId="0">
      <pane xSplit="12" ySplit="21" topLeftCell="M22" activePane="bottomRight" state="frozen"/>
      <selection pane="topRight" activeCell="M1" sqref="M1"/>
      <selection pane="bottomLeft" activeCell="A22" sqref="A22"/>
      <selection pane="bottomRight" activeCell="K144" sqref="K144"/>
    </sheetView>
  </sheetViews>
  <sheetFormatPr baseColWidth="10" defaultColWidth="10.81640625" defaultRowHeight="13" outlineLevelRow="2" outlineLevelCol="1" x14ac:dyDescent="0.3"/>
  <cols>
    <col min="1" max="1" width="0.7265625" style="118" customWidth="1"/>
    <col min="2" max="2" width="1.26953125" style="118" customWidth="1"/>
    <col min="3" max="3" width="7.453125" style="120" bestFit="1" customWidth="1"/>
    <col min="4" max="4" width="54.1796875" style="118" customWidth="1"/>
    <col min="5" max="5" width="34.26953125" style="118" customWidth="1"/>
    <col min="6" max="6" width="3" style="118" customWidth="1"/>
    <col min="7" max="7" width="6.1796875" style="118" customWidth="1"/>
    <col min="8" max="8" width="16.453125" style="118" customWidth="1"/>
    <col min="9" max="9" width="5.453125" style="118" customWidth="1"/>
    <col min="10" max="10" width="15.1796875" style="118" bestFit="1" customWidth="1"/>
    <col min="11" max="11" width="17.54296875" style="118" bestFit="1" customWidth="1"/>
    <col min="12" max="12" width="17.7265625" style="118" customWidth="1"/>
    <col min="13" max="13" width="2.54296875" style="118" customWidth="1"/>
    <col min="14" max="14" width="26" style="118" customWidth="1"/>
    <col min="15" max="15" width="11.453125" style="119" customWidth="1"/>
    <col min="16" max="16" width="15.26953125" style="118" customWidth="1"/>
    <col min="17" max="17" width="2.26953125" style="118" customWidth="1"/>
    <col min="18" max="18" width="2.1796875" style="118" customWidth="1"/>
    <col min="19" max="19" width="8.7265625" style="118" customWidth="1" outlineLevel="1"/>
    <col min="20" max="20" width="17.7265625" style="118" customWidth="1" outlineLevel="1"/>
    <col min="21" max="21" width="14.453125" style="118" customWidth="1" outlineLevel="1"/>
    <col min="22" max="22" width="11.7265625" style="119" customWidth="1" outlineLevel="1"/>
    <col min="23" max="23" width="14.453125" style="118" customWidth="1" outlineLevel="1"/>
    <col min="24" max="24" width="1.26953125" style="118" customWidth="1" outlineLevel="1"/>
    <col min="25" max="25" width="8.7265625" style="118" customWidth="1" outlineLevel="1"/>
    <col min="26" max="26" width="17.7265625" style="118" customWidth="1" outlineLevel="1"/>
    <col min="27" max="27" width="14.453125" style="119" customWidth="1" outlineLevel="1"/>
    <col min="28" max="28" width="10.26953125" style="119" customWidth="1" outlineLevel="1"/>
    <col min="29" max="29" width="11.7265625" style="119" customWidth="1" outlineLevel="1"/>
    <col min="30" max="30" width="1.26953125" style="118" customWidth="1" outlineLevel="1"/>
    <col min="31" max="31" width="8.453125" style="118" customWidth="1" outlineLevel="1"/>
    <col min="32" max="32" width="10.26953125" style="119" customWidth="1" outlineLevel="1"/>
    <col min="33" max="33" width="13.453125" style="118" customWidth="1" outlineLevel="1"/>
    <col min="34" max="34" width="10" style="118" customWidth="1" outlineLevel="1"/>
    <col min="35" max="35" width="12" style="118" customWidth="1" outlineLevel="1"/>
    <col min="36" max="36" width="1.26953125" style="118" customWidth="1" outlineLevel="1"/>
    <col min="37" max="37" width="7.7265625" style="118" customWidth="1" outlineLevel="1"/>
    <col min="38" max="38" width="10.26953125" style="119" customWidth="1" outlineLevel="1"/>
    <col min="39" max="39" width="12.7265625" style="118" customWidth="1" outlineLevel="1"/>
    <col min="40" max="40" width="11" style="118" customWidth="1" outlineLevel="1"/>
    <col min="41" max="41" width="13.26953125" style="118" customWidth="1" outlineLevel="1"/>
    <col min="42" max="45" width="1.26953125" style="118" customWidth="1" outlineLevel="1"/>
    <col min="46" max="46" width="7.81640625" style="118" customWidth="1"/>
    <col min="47" max="47" width="8.7265625" style="118" hidden="1" customWidth="1" outlineLevel="1"/>
    <col min="48" max="48" width="17.7265625" style="118" hidden="1" customWidth="1" outlineLevel="1"/>
    <col min="49" max="49" width="14.453125" style="119" hidden="1" customWidth="1" outlineLevel="1"/>
    <col min="50" max="50" width="10.26953125" style="119" hidden="1" customWidth="1" outlineLevel="1"/>
    <col min="51" max="51" width="11.7265625" style="119" hidden="1" customWidth="1" outlineLevel="1"/>
    <col min="52" max="52" width="1.26953125" style="118" hidden="1" customWidth="1" outlineLevel="1"/>
    <col min="53" max="53" width="8.7265625" style="118" hidden="1" customWidth="1" outlineLevel="1"/>
    <col min="54" max="54" width="17.7265625" style="118" hidden="1" customWidth="1" outlineLevel="1"/>
    <col min="55" max="55" width="14.453125" style="119" hidden="1" customWidth="1" outlineLevel="1"/>
    <col min="56" max="56" width="10.26953125" style="119" hidden="1" customWidth="1" outlineLevel="1"/>
    <col min="57" max="57" width="11.7265625" style="119" hidden="1" customWidth="1" outlineLevel="1"/>
    <col min="58" max="58" width="1.26953125" style="118" hidden="1" customWidth="1" outlineLevel="1"/>
    <col min="59" max="59" width="8.453125" style="118" hidden="1" customWidth="1" outlineLevel="1"/>
    <col min="60" max="60" width="10.26953125" style="119" hidden="1" customWidth="1" outlineLevel="1"/>
    <col min="61" max="61" width="13.453125" style="118" hidden="1" customWidth="1" outlineLevel="1"/>
    <col min="62" max="62" width="7.81640625" style="118" hidden="1" customWidth="1" outlineLevel="1"/>
    <col min="63" max="63" width="12" style="118" hidden="1" customWidth="1" outlineLevel="1"/>
    <col min="64" max="64" width="1.26953125" style="118" hidden="1" customWidth="1" outlineLevel="1"/>
    <col min="65" max="65" width="7.7265625" style="118" hidden="1" customWidth="1" outlineLevel="1"/>
    <col min="66" max="66" width="10.26953125" style="119" hidden="1" customWidth="1" outlineLevel="1"/>
    <col min="67" max="67" width="12.7265625" style="118" hidden="1" customWidth="1" outlineLevel="1"/>
    <col min="68" max="68" width="11" style="118" hidden="1" customWidth="1" outlineLevel="1"/>
    <col min="69" max="69" width="13.26953125" style="118" hidden="1" customWidth="1" outlineLevel="1"/>
    <col min="70" max="73" width="1.26953125" style="118" hidden="1" customWidth="1" outlineLevel="1"/>
    <col min="74" max="74" width="7.81640625" style="118" customWidth="1" collapsed="1"/>
    <col min="75" max="75" width="8.7265625" style="118" hidden="1" customWidth="1" outlineLevel="1"/>
    <col min="76" max="76" width="17.7265625" style="118" hidden="1" customWidth="1" outlineLevel="1"/>
    <col min="77" max="77" width="14.453125" style="119" hidden="1" customWidth="1" outlineLevel="1"/>
    <col min="78" max="78" width="10.26953125" style="119" hidden="1" customWidth="1" outlineLevel="1"/>
    <col min="79" max="79" width="11.7265625" style="119" hidden="1" customWidth="1" outlineLevel="1"/>
    <col min="80" max="80" width="1.26953125" style="118" hidden="1" customWidth="1" outlineLevel="1"/>
    <col min="81" max="81" width="8.7265625" style="118" hidden="1" customWidth="1" outlineLevel="1"/>
    <col min="82" max="82" width="17.7265625" style="118" hidden="1" customWidth="1" outlineLevel="1"/>
    <col min="83" max="83" width="14.453125" style="119" hidden="1" customWidth="1" outlineLevel="1"/>
    <col min="84" max="84" width="10.26953125" style="119" hidden="1" customWidth="1" outlineLevel="1"/>
    <col min="85" max="85" width="11.7265625" style="119" hidden="1" customWidth="1" outlineLevel="1"/>
    <col min="86" max="86" width="1.26953125" style="118" hidden="1" customWidth="1" outlineLevel="1"/>
    <col min="87" max="87" width="8.453125" style="118" hidden="1" customWidth="1" outlineLevel="1"/>
    <col min="88" max="88" width="10.26953125" style="119" hidden="1" customWidth="1" outlineLevel="1"/>
    <col min="89" max="89" width="13.453125" style="118" hidden="1" customWidth="1" outlineLevel="1"/>
    <col min="90" max="90" width="7.81640625" style="118" hidden="1" customWidth="1" outlineLevel="1"/>
    <col min="91" max="91" width="12" style="118" hidden="1" customWidth="1" outlineLevel="1"/>
    <col min="92" max="92" width="1.26953125" style="118" hidden="1" customWidth="1" outlineLevel="1"/>
    <col min="93" max="93" width="7.7265625" style="118" hidden="1" customWidth="1" outlineLevel="1"/>
    <col min="94" max="94" width="10.26953125" style="119" hidden="1" customWidth="1" outlineLevel="1"/>
    <col min="95" max="95" width="12.7265625" style="118" hidden="1" customWidth="1" outlineLevel="1"/>
    <col min="96" max="96" width="11" style="118" hidden="1" customWidth="1" outlineLevel="1"/>
    <col min="97" max="97" width="13.26953125" style="118" hidden="1" customWidth="1" outlineLevel="1"/>
    <col min="98" max="101" width="1.26953125" style="118" hidden="1" customWidth="1" outlineLevel="1"/>
    <col min="102" max="102" width="7.81640625" style="118" customWidth="1" collapsed="1"/>
    <col min="103" max="103" width="8.7265625" style="118" hidden="1" customWidth="1" outlineLevel="1"/>
    <col min="104" max="104" width="17.7265625" style="118" hidden="1" customWidth="1" outlineLevel="1"/>
    <col min="105" max="105" width="14.453125" style="119" hidden="1" customWidth="1" outlineLevel="1"/>
    <col min="106" max="106" width="10.26953125" style="119" hidden="1" customWidth="1" outlineLevel="1"/>
    <col min="107" max="107" width="11.7265625" style="119" hidden="1" customWidth="1" outlineLevel="1"/>
    <col min="108" max="108" width="1.26953125" style="118" hidden="1" customWidth="1" outlineLevel="1"/>
    <col min="109" max="109" width="8.7265625" style="118" hidden="1" customWidth="1" outlineLevel="1"/>
    <col min="110" max="110" width="17.7265625" style="118" hidden="1" customWidth="1" outlineLevel="1"/>
    <col min="111" max="111" width="14.453125" style="119" hidden="1" customWidth="1" outlineLevel="1"/>
    <col min="112" max="112" width="10.26953125" style="119" hidden="1" customWidth="1" outlineLevel="1"/>
    <col min="113" max="113" width="11.7265625" style="119" hidden="1" customWidth="1" outlineLevel="1"/>
    <col min="114" max="114" width="1.26953125" style="118" hidden="1" customWidth="1" outlineLevel="1"/>
    <col min="115" max="115" width="8.453125" style="118" hidden="1" customWidth="1" outlineLevel="1"/>
    <col min="116" max="116" width="10.26953125" style="119" hidden="1" customWidth="1" outlineLevel="1"/>
    <col min="117" max="117" width="13.453125" style="118" hidden="1" customWidth="1" outlineLevel="1"/>
    <col min="118" max="118" width="7.81640625" style="118" hidden="1" customWidth="1" outlineLevel="1"/>
    <col min="119" max="119" width="12" style="118" hidden="1" customWidth="1" outlineLevel="1"/>
    <col min="120" max="120" width="1.26953125" style="118" hidden="1" customWidth="1" outlineLevel="1"/>
    <col min="121" max="121" width="7.7265625" style="118" hidden="1" customWidth="1" outlineLevel="1"/>
    <col min="122" max="122" width="10.26953125" style="119" hidden="1" customWidth="1" outlineLevel="1"/>
    <col min="123" max="123" width="12.7265625" style="118" hidden="1" customWidth="1" outlineLevel="1"/>
    <col min="124" max="124" width="11" style="118" hidden="1" customWidth="1" outlineLevel="1"/>
    <col min="125" max="125" width="13.26953125" style="118" hidden="1" customWidth="1" outlineLevel="1"/>
    <col min="126" max="129" width="1.26953125" style="118" hidden="1" customWidth="1" outlineLevel="1"/>
    <col min="130" max="130" width="2.54296875" style="118" customWidth="1" collapsed="1"/>
    <col min="131" max="131" width="17.26953125" style="118" customWidth="1"/>
    <col min="132" max="132" width="22.54296875" style="118" customWidth="1"/>
    <col min="133" max="133" width="1.7265625" style="118" customWidth="1"/>
    <col min="134" max="134" width="4.453125" style="118" customWidth="1"/>
    <col min="135" max="16384" width="10.81640625" style="118"/>
  </cols>
  <sheetData>
    <row r="1" spans="2:181" ht="28" customHeight="1" thickTop="1" thickBot="1" x14ac:dyDescent="0.3">
      <c r="B1" s="1031"/>
      <c r="C1" s="452" t="s">
        <v>129</v>
      </c>
      <c r="D1" s="453"/>
      <c r="E1" s="453"/>
      <c r="F1" s="453"/>
      <c r="G1" s="453"/>
      <c r="H1" s="453"/>
      <c r="I1" s="453"/>
      <c r="J1" s="621"/>
      <c r="K1" s="622"/>
      <c r="L1" s="623"/>
      <c r="M1" s="547"/>
      <c r="N1" s="446" t="s">
        <v>3</v>
      </c>
      <c r="O1" s="557"/>
      <c r="P1" s="558"/>
      <c r="Q1" s="556"/>
      <c r="R1" s="574"/>
      <c r="S1" s="557"/>
      <c r="T1" s="550"/>
      <c r="U1" s="551"/>
      <c r="V1" s="549"/>
      <c r="W1" s="549"/>
      <c r="X1" s="549"/>
      <c r="Y1" s="549"/>
      <c r="Z1" s="550"/>
      <c r="AA1" s="551"/>
      <c r="AB1" s="550"/>
      <c r="AC1" s="551"/>
      <c r="AD1" s="558"/>
      <c r="AE1" s="558"/>
      <c r="AF1" s="558"/>
      <c r="AG1" s="561"/>
      <c r="AH1" s="561"/>
      <c r="AI1" s="562"/>
      <c r="AJ1" s="564"/>
      <c r="AK1" s="563"/>
      <c r="AL1" s="561"/>
      <c r="AM1" s="565"/>
      <c r="AN1" s="558"/>
      <c r="AO1" s="557"/>
      <c r="AP1" s="567"/>
      <c r="AQ1" s="557"/>
      <c r="AR1" s="557"/>
      <c r="AS1" s="548"/>
      <c r="AT1" s="562"/>
      <c r="AU1" s="570"/>
      <c r="AV1" s="571"/>
      <c r="AW1" s="571"/>
      <c r="AX1" s="571"/>
      <c r="AY1" s="571"/>
      <c r="AZ1" s="571"/>
      <c r="BA1" s="571"/>
      <c r="BB1" s="571"/>
      <c r="BC1" s="571"/>
      <c r="BD1" s="571"/>
      <c r="BE1" s="571"/>
      <c r="BF1" s="571"/>
      <c r="BG1" s="571"/>
      <c r="BH1" s="571"/>
      <c r="BI1" s="571"/>
      <c r="BJ1" s="571"/>
      <c r="BK1" s="571"/>
      <c r="BL1" s="571"/>
      <c r="BM1" s="571"/>
      <c r="BN1" s="571"/>
      <c r="BO1" s="571"/>
      <c r="BP1" s="571"/>
      <c r="BQ1" s="571"/>
      <c r="BR1" s="571"/>
      <c r="BS1" s="571"/>
      <c r="BT1" s="571"/>
      <c r="BU1" s="572"/>
      <c r="BV1" s="562"/>
      <c r="BW1" s="570"/>
      <c r="BX1" s="571"/>
      <c r="BY1" s="571"/>
      <c r="BZ1" s="571"/>
      <c r="CA1" s="571"/>
      <c r="CB1" s="571"/>
      <c r="CC1" s="571"/>
      <c r="CD1" s="571"/>
      <c r="CE1" s="571"/>
      <c r="CF1" s="571"/>
      <c r="CG1" s="571"/>
      <c r="CH1" s="571"/>
      <c r="CI1" s="571"/>
      <c r="CJ1" s="571"/>
      <c r="CK1" s="571"/>
      <c r="CL1" s="571"/>
      <c r="CM1" s="571"/>
      <c r="CN1" s="571"/>
      <c r="CO1" s="571"/>
      <c r="CP1" s="571"/>
      <c r="CQ1" s="571"/>
      <c r="CR1" s="571"/>
      <c r="CS1" s="571"/>
      <c r="CT1" s="571"/>
      <c r="CU1" s="571"/>
      <c r="CV1" s="571"/>
      <c r="CW1" s="572"/>
      <c r="CX1" s="565"/>
      <c r="CY1" s="570"/>
      <c r="CZ1" s="571"/>
      <c r="DA1" s="571"/>
      <c r="DB1" s="571"/>
      <c r="DC1" s="571"/>
      <c r="DD1" s="571"/>
      <c r="DE1" s="571"/>
      <c r="DF1" s="571"/>
      <c r="DG1" s="571"/>
      <c r="DH1" s="571"/>
      <c r="DI1" s="571"/>
      <c r="DJ1" s="571"/>
      <c r="DK1" s="571"/>
      <c r="DL1" s="571"/>
      <c r="DM1" s="571"/>
      <c r="DN1" s="571"/>
      <c r="DO1" s="571"/>
      <c r="DP1" s="571"/>
      <c r="DQ1" s="571"/>
      <c r="DR1" s="571"/>
      <c r="DS1" s="571"/>
      <c r="DT1" s="571"/>
      <c r="DU1" s="571"/>
      <c r="DV1" s="571"/>
      <c r="DW1" s="571"/>
      <c r="DX1" s="571"/>
      <c r="DY1" s="572"/>
      <c r="DZ1" s="565"/>
      <c r="EA1" s="565"/>
      <c r="EB1" s="545"/>
      <c r="EC1" s="451"/>
    </row>
    <row r="2" spans="2:181" ht="33.75" customHeight="1" thickTop="1" thickBot="1" x14ac:dyDescent="0.3">
      <c r="B2" s="222"/>
      <c r="C2" s="221"/>
      <c r="D2" s="162"/>
      <c r="E2" s="162"/>
      <c r="F2" s="162"/>
      <c r="G2" s="162"/>
      <c r="H2" s="162"/>
      <c r="I2" s="162"/>
      <c r="J2" s="624"/>
      <c r="K2" s="162"/>
      <c r="L2" s="625"/>
      <c r="M2" s="162"/>
      <c r="N2" s="447" t="s">
        <v>6</v>
      </c>
      <c r="O2" s="552"/>
      <c r="P2" s="553"/>
      <c r="Q2" s="553"/>
      <c r="R2" s="553"/>
      <c r="S2" s="553"/>
      <c r="T2" s="554"/>
      <c r="U2" s="553"/>
      <c r="V2" s="552"/>
      <c r="W2" s="553"/>
      <c r="X2" s="555"/>
      <c r="Y2" s="553"/>
      <c r="Z2" s="553"/>
      <c r="AA2" s="552"/>
      <c r="AB2" s="573"/>
      <c r="AC2" s="552"/>
      <c r="AD2" s="560"/>
      <c r="AE2" s="553"/>
      <c r="AF2" s="559"/>
      <c r="AG2" s="162"/>
      <c r="AH2" s="162"/>
      <c r="AI2" s="162"/>
      <c r="AK2" s="162"/>
      <c r="AL2" s="161"/>
      <c r="AM2" s="162"/>
      <c r="AN2" s="162"/>
      <c r="AO2" s="162"/>
      <c r="AT2" s="162"/>
      <c r="AU2" s="162"/>
      <c r="AV2" s="162"/>
      <c r="AW2" s="161"/>
      <c r="AX2" s="161"/>
      <c r="AY2" s="161"/>
      <c r="BA2" s="162"/>
      <c r="BB2" s="162"/>
      <c r="BC2" s="161"/>
      <c r="BD2" s="161"/>
      <c r="BE2" s="161"/>
      <c r="BG2" s="162"/>
      <c r="BH2" s="161"/>
      <c r="BI2" s="162"/>
      <c r="BJ2" s="162"/>
      <c r="BK2" s="162"/>
      <c r="BM2" s="162"/>
      <c r="BN2" s="161"/>
      <c r="BO2" s="162"/>
      <c r="BP2" s="162"/>
      <c r="BQ2" s="162"/>
      <c r="BV2" s="568"/>
      <c r="BW2" s="162"/>
      <c r="BX2" s="162"/>
      <c r="BY2" s="161"/>
      <c r="BZ2" s="161"/>
      <c r="CA2" s="161"/>
      <c r="CC2" s="162"/>
      <c r="CD2" s="162"/>
      <c r="CE2" s="161"/>
      <c r="CF2" s="161"/>
      <c r="CG2" s="161"/>
      <c r="CI2" s="162"/>
      <c r="CJ2" s="161"/>
      <c r="CK2" s="162"/>
      <c r="CL2" s="162"/>
      <c r="CM2" s="162"/>
      <c r="CO2" s="162"/>
      <c r="CP2" s="161"/>
      <c r="CQ2" s="162"/>
      <c r="CR2" s="162"/>
      <c r="CS2" s="162"/>
      <c r="CX2" s="546"/>
      <c r="CY2" s="162"/>
      <c r="CZ2" s="162"/>
      <c r="DA2" s="161"/>
      <c r="DB2" s="161"/>
      <c r="DC2" s="161"/>
      <c r="DE2" s="162"/>
      <c r="DF2" s="162"/>
      <c r="DG2" s="161"/>
      <c r="DH2" s="161"/>
      <c r="DI2" s="161"/>
      <c r="DK2" s="162"/>
      <c r="DL2" s="161"/>
      <c r="DM2" s="162"/>
      <c r="DN2" s="162"/>
      <c r="DO2" s="162"/>
      <c r="DQ2" s="162"/>
      <c r="DR2" s="161"/>
      <c r="DS2" s="162"/>
      <c r="DT2" s="162"/>
      <c r="DU2" s="162"/>
      <c r="DZ2" s="569"/>
      <c r="EA2" s="162"/>
      <c r="EB2" s="162"/>
      <c r="EC2" s="220"/>
    </row>
    <row r="3" spans="2:181" ht="27.75" customHeight="1" outlineLevel="1" thickTop="1" thickBot="1" x14ac:dyDescent="0.3">
      <c r="B3" s="219"/>
      <c r="C3" s="1269" t="s">
        <v>130</v>
      </c>
      <c r="D3" s="1270"/>
      <c r="E3" s="544">
        <v>0</v>
      </c>
      <c r="F3" s="206"/>
      <c r="G3" s="216"/>
      <c r="H3" s="216"/>
      <c r="J3" s="626"/>
      <c r="K3" s="218"/>
      <c r="L3" s="627"/>
      <c r="N3" s="448" t="s">
        <v>9</v>
      </c>
      <c r="O3" s="217"/>
      <c r="P3" s="216"/>
      <c r="Q3" s="216"/>
      <c r="R3" s="216"/>
      <c r="S3" s="206"/>
      <c r="T3" s="206"/>
      <c r="U3" s="216"/>
      <c r="V3" s="217"/>
      <c r="W3" s="216"/>
      <c r="Y3" s="206"/>
      <c r="Z3" s="206"/>
      <c r="AA3" s="215"/>
      <c r="AB3" s="215"/>
      <c r="AC3" s="215"/>
      <c r="AE3" s="206"/>
      <c r="AF3" s="215"/>
      <c r="AT3" s="216"/>
      <c r="AU3" s="206"/>
      <c r="AV3" s="206"/>
      <c r="AW3" s="215"/>
      <c r="AX3" s="215"/>
      <c r="AY3" s="215"/>
      <c r="BA3" s="206"/>
      <c r="BB3" s="206"/>
      <c r="BC3" s="215"/>
      <c r="BD3" s="215"/>
      <c r="BE3" s="215"/>
      <c r="BG3" s="206"/>
      <c r="BH3" s="215"/>
      <c r="BV3" s="566"/>
      <c r="BW3" s="206"/>
      <c r="BX3" s="206"/>
      <c r="BY3" s="215"/>
      <c r="BZ3" s="215"/>
      <c r="CA3" s="215"/>
      <c r="CC3" s="206"/>
      <c r="CD3" s="206"/>
      <c r="CE3" s="215"/>
      <c r="CF3" s="215"/>
      <c r="CG3" s="215"/>
      <c r="CI3" s="206"/>
      <c r="CJ3" s="215"/>
      <c r="CX3" s="216"/>
      <c r="CY3" s="206"/>
      <c r="CZ3" s="206"/>
      <c r="DA3" s="215"/>
      <c r="DB3" s="215"/>
      <c r="DC3" s="215"/>
      <c r="DE3" s="206"/>
      <c r="DF3" s="206"/>
      <c r="DG3" s="215"/>
      <c r="DH3" s="215"/>
      <c r="DI3" s="215"/>
      <c r="DK3" s="206"/>
      <c r="DL3" s="215"/>
      <c r="DZ3" s="70"/>
      <c r="EA3" s="70"/>
      <c r="EB3" s="70"/>
      <c r="EC3" s="209"/>
    </row>
    <row r="4" spans="2:181" ht="22.5" customHeight="1" outlineLevel="1" thickTop="1" thickBot="1" x14ac:dyDescent="0.3">
      <c r="B4" s="219"/>
      <c r="C4" s="1269" t="s">
        <v>131</v>
      </c>
      <c r="D4" s="1271"/>
      <c r="E4" s="543">
        <v>0</v>
      </c>
      <c r="F4" s="206"/>
      <c r="G4" s="216"/>
      <c r="H4" s="216"/>
      <c r="J4" s="626"/>
      <c r="K4" s="218"/>
      <c r="L4" s="627"/>
      <c r="N4" s="446" t="s">
        <v>12</v>
      </c>
      <c r="O4" s="217"/>
      <c r="P4" s="216"/>
      <c r="Q4" s="216"/>
      <c r="R4" s="216"/>
      <c r="S4" s="206"/>
      <c r="T4" s="206"/>
      <c r="U4" s="216"/>
      <c r="V4" s="217"/>
      <c r="W4" s="216"/>
      <c r="Y4" s="206"/>
      <c r="Z4" s="206"/>
      <c r="AA4" s="215"/>
      <c r="AB4" s="215"/>
      <c r="AC4" s="215"/>
      <c r="AE4" s="206"/>
      <c r="AF4" s="215"/>
      <c r="AT4" s="216"/>
      <c r="AU4" s="206"/>
      <c r="AV4" s="206"/>
      <c r="AW4" s="215"/>
      <c r="AX4" s="215"/>
      <c r="AY4" s="215"/>
      <c r="BA4" s="206"/>
      <c r="BB4" s="206"/>
      <c r="BC4" s="215"/>
      <c r="BD4" s="215"/>
      <c r="BE4" s="215"/>
      <c r="BG4" s="206"/>
      <c r="BH4" s="215"/>
      <c r="BV4" s="216"/>
      <c r="BW4" s="206"/>
      <c r="BX4" s="206"/>
      <c r="BY4" s="215"/>
      <c r="BZ4" s="215"/>
      <c r="CA4" s="215"/>
      <c r="CC4" s="206"/>
      <c r="CD4" s="206"/>
      <c r="CE4" s="215"/>
      <c r="CF4" s="215"/>
      <c r="CG4" s="215"/>
      <c r="CI4" s="206"/>
      <c r="CJ4" s="215"/>
      <c r="CX4" s="216"/>
      <c r="CY4" s="206"/>
      <c r="CZ4" s="206"/>
      <c r="DA4" s="215"/>
      <c r="DB4" s="215"/>
      <c r="DC4" s="215"/>
      <c r="DE4" s="206"/>
      <c r="DF4" s="206"/>
      <c r="DG4" s="215"/>
      <c r="DH4" s="215"/>
      <c r="DI4" s="215"/>
      <c r="DK4" s="206"/>
      <c r="DL4" s="215"/>
      <c r="DZ4" s="70"/>
      <c r="EA4" s="70"/>
      <c r="EB4" s="70"/>
      <c r="EC4" s="209"/>
    </row>
    <row r="5" spans="2:181" ht="13.15" customHeight="1" thickTop="1" thickBot="1" x14ac:dyDescent="0.3">
      <c r="B5" s="214"/>
      <c r="C5" s="213"/>
      <c r="D5" s="212"/>
      <c r="E5" s="212"/>
      <c r="F5" s="212"/>
      <c r="G5" s="212"/>
      <c r="H5" s="212"/>
      <c r="I5" s="212"/>
      <c r="J5" s="628"/>
      <c r="L5" s="625"/>
      <c r="M5" s="210"/>
      <c r="N5" s="210"/>
      <c r="O5" s="211"/>
      <c r="P5" s="210"/>
      <c r="Q5" s="210"/>
      <c r="R5" s="210"/>
      <c r="S5" s="210"/>
      <c r="T5" s="210"/>
      <c r="U5" s="210"/>
      <c r="V5" s="211"/>
      <c r="W5" s="210"/>
      <c r="Y5" s="210"/>
      <c r="Z5" s="210"/>
      <c r="AA5" s="211"/>
      <c r="AB5" s="211"/>
      <c r="AC5" s="211"/>
      <c r="AE5" s="210"/>
      <c r="AF5" s="211"/>
      <c r="AG5" s="210"/>
      <c r="AH5" s="210"/>
      <c r="AI5" s="210"/>
      <c r="AK5" s="210"/>
      <c r="AL5" s="211"/>
      <c r="AM5" s="210"/>
      <c r="AN5" s="210"/>
      <c r="AO5" s="210"/>
      <c r="AP5" s="618"/>
      <c r="AQ5" s="1026"/>
      <c r="AR5" s="1026"/>
      <c r="AS5" s="618"/>
      <c r="AT5" s="1027"/>
      <c r="AU5" s="210"/>
      <c r="AV5" s="210"/>
      <c r="AW5" s="211"/>
      <c r="AX5" s="211"/>
      <c r="AY5" s="211"/>
      <c r="BA5" s="210"/>
      <c r="BB5" s="210"/>
      <c r="BC5" s="211"/>
      <c r="BD5" s="211"/>
      <c r="BE5" s="211"/>
      <c r="BG5" s="210"/>
      <c r="BH5" s="211"/>
      <c r="BI5" s="210"/>
      <c r="BJ5" s="210"/>
      <c r="BK5" s="210"/>
      <c r="BM5" s="210"/>
      <c r="BN5" s="211"/>
      <c r="BO5" s="210"/>
      <c r="BP5" s="210"/>
      <c r="BQ5" s="210"/>
      <c r="BV5" s="210"/>
      <c r="BW5" s="210"/>
      <c r="BX5" s="210"/>
      <c r="BY5" s="211"/>
      <c r="BZ5" s="211"/>
      <c r="CA5" s="211"/>
      <c r="CC5" s="210"/>
      <c r="CD5" s="210"/>
      <c r="CE5" s="211"/>
      <c r="CF5" s="211"/>
      <c r="CG5" s="211"/>
      <c r="CI5" s="210"/>
      <c r="CJ5" s="211"/>
      <c r="CK5" s="210"/>
      <c r="CL5" s="210"/>
      <c r="CM5" s="210"/>
      <c r="CO5" s="210"/>
      <c r="CP5" s="211"/>
      <c r="CQ5" s="210"/>
      <c r="CR5" s="210"/>
      <c r="CS5" s="210"/>
      <c r="CX5" s="210"/>
      <c r="CY5" s="210"/>
      <c r="CZ5" s="210"/>
      <c r="DA5" s="211"/>
      <c r="DB5" s="211"/>
      <c r="DC5" s="211"/>
      <c r="DE5" s="210"/>
      <c r="DF5" s="210"/>
      <c r="DG5" s="211"/>
      <c r="DH5" s="211"/>
      <c r="DI5" s="211"/>
      <c r="DK5" s="210"/>
      <c r="DL5" s="211"/>
      <c r="DM5" s="210"/>
      <c r="DN5" s="210"/>
      <c r="DO5" s="210"/>
      <c r="DQ5" s="210"/>
      <c r="DR5" s="211"/>
      <c r="DS5" s="210"/>
      <c r="DT5" s="210"/>
      <c r="DU5" s="210"/>
      <c r="DZ5" s="210"/>
      <c r="EA5" s="210"/>
      <c r="EB5" s="210"/>
      <c r="EC5" s="209"/>
    </row>
    <row r="6" spans="2:181" ht="21" thickBot="1" x14ac:dyDescent="0.3">
      <c r="B6" s="208"/>
      <c r="C6" s="207"/>
      <c r="D6" s="201"/>
      <c r="E6" s="454" t="s">
        <v>40</v>
      </c>
      <c r="F6" s="200"/>
      <c r="G6" s="1275" t="s">
        <v>42</v>
      </c>
      <c r="H6" s="1276"/>
      <c r="I6" s="136"/>
      <c r="J6" s="1275" t="s">
        <v>132</v>
      </c>
      <c r="K6" s="1277"/>
      <c r="L6" s="1276"/>
      <c r="M6" s="203"/>
      <c r="O6" s="118"/>
      <c r="Q6" s="136"/>
      <c r="R6" s="136"/>
      <c r="S6" s="456" t="s">
        <v>133</v>
      </c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8"/>
      <c r="AP6" s="1028"/>
      <c r="AQ6" s="1029"/>
      <c r="AR6" s="1029"/>
      <c r="AS6" s="1029"/>
      <c r="AT6" s="1030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36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36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203"/>
      <c r="EA6" s="456" t="s">
        <v>38</v>
      </c>
      <c r="EB6" s="458"/>
      <c r="EC6" s="202"/>
      <c r="EE6" s="201"/>
      <c r="EF6" s="201"/>
      <c r="EG6" s="201"/>
      <c r="EH6" s="200"/>
      <c r="EI6" s="200"/>
      <c r="EJ6" s="200"/>
      <c r="EK6" s="199"/>
      <c r="EL6" s="199"/>
      <c r="EM6" s="199"/>
      <c r="EN6" s="199"/>
      <c r="EO6" s="199"/>
      <c r="EP6" s="199"/>
      <c r="EQ6" s="199"/>
      <c r="ER6" s="199"/>
      <c r="ES6" s="197"/>
      <c r="ET6" s="198"/>
      <c r="EU6" s="197"/>
      <c r="EV6" s="198"/>
      <c r="EW6" s="197"/>
      <c r="EX6" s="198"/>
      <c r="EY6" s="197"/>
      <c r="EZ6" s="197"/>
      <c r="FA6" s="197"/>
      <c r="FC6" s="201"/>
      <c r="FD6" s="201"/>
      <c r="FE6" s="201"/>
      <c r="FF6" s="200"/>
      <c r="FG6" s="200"/>
      <c r="FH6" s="200"/>
      <c r="FI6" s="199"/>
      <c r="FJ6" s="199"/>
      <c r="FK6" s="199"/>
      <c r="FL6" s="199"/>
      <c r="FM6" s="199"/>
      <c r="FN6" s="199"/>
      <c r="FO6" s="199"/>
      <c r="FP6" s="199"/>
      <c r="FQ6" s="197"/>
      <c r="FR6" s="198"/>
      <c r="FS6" s="197"/>
      <c r="FT6" s="198"/>
      <c r="FU6" s="197"/>
      <c r="FV6" s="198"/>
      <c r="FW6" s="197"/>
      <c r="FX6" s="197"/>
      <c r="FY6" s="197"/>
    </row>
    <row r="7" spans="2:181" ht="6" customHeight="1" thickBot="1" x14ac:dyDescent="0.35">
      <c r="B7" s="144"/>
      <c r="J7" s="628"/>
      <c r="L7" s="629"/>
      <c r="AP7" s="1025"/>
      <c r="AQ7" s="1025"/>
      <c r="AR7" s="1025"/>
      <c r="AS7" s="1025"/>
      <c r="EC7" s="150"/>
    </row>
    <row r="8" spans="2:181" ht="21" thickBot="1" x14ac:dyDescent="0.3">
      <c r="B8" s="208"/>
      <c r="C8" s="207"/>
      <c r="D8" s="201"/>
      <c r="E8" s="454">
        <f>EB192</f>
        <v>0</v>
      </c>
      <c r="F8" s="812"/>
      <c r="G8" s="1275">
        <f>EB198</f>
        <v>0</v>
      </c>
      <c r="H8" s="1276"/>
      <c r="I8" s="813"/>
      <c r="J8" s="1275">
        <f>E8+G8</f>
        <v>0</v>
      </c>
      <c r="K8" s="1277"/>
      <c r="L8" s="1276"/>
      <c r="M8" s="203"/>
      <c r="N8" s="206"/>
      <c r="O8" s="206"/>
      <c r="P8" s="206"/>
      <c r="Q8" s="136"/>
      <c r="R8" s="136"/>
      <c r="S8" s="241" t="s">
        <v>39</v>
      </c>
      <c r="T8" s="241"/>
      <c r="U8" s="241"/>
      <c r="V8" s="241"/>
      <c r="W8" s="242"/>
      <c r="X8" s="243"/>
      <c r="Y8" s="241" t="s">
        <v>39</v>
      </c>
      <c r="Z8" s="244"/>
      <c r="AA8" s="241"/>
      <c r="AB8" s="241"/>
      <c r="AC8" s="241"/>
      <c r="AD8" s="243"/>
      <c r="AE8" s="244" t="s">
        <v>39</v>
      </c>
      <c r="AF8" s="241"/>
      <c r="AG8" s="241"/>
      <c r="AH8" s="241"/>
      <c r="AI8" s="240"/>
      <c r="AJ8" s="243"/>
      <c r="AK8" s="244" t="s">
        <v>39</v>
      </c>
      <c r="AL8" s="241"/>
      <c r="AM8" s="241"/>
      <c r="AN8" s="241"/>
      <c r="AO8" s="240"/>
      <c r="AQ8" s="1025"/>
      <c r="AS8" s="1025"/>
      <c r="AT8" s="136"/>
      <c r="AU8" s="204" t="s">
        <v>39</v>
      </c>
      <c r="AV8" s="205"/>
      <c r="AW8" s="204"/>
      <c r="AX8" s="204"/>
      <c r="AY8" s="204"/>
      <c r="BA8" s="204" t="s">
        <v>39</v>
      </c>
      <c r="BB8" s="205"/>
      <c r="BC8" s="204"/>
      <c r="BD8" s="204"/>
      <c r="BE8" s="204"/>
      <c r="BG8" s="205" t="s">
        <v>39</v>
      </c>
      <c r="BH8" s="204"/>
      <c r="BI8" s="204"/>
      <c r="BJ8" s="204"/>
      <c r="BK8" s="143"/>
      <c r="BM8" s="205" t="s">
        <v>39</v>
      </c>
      <c r="BN8" s="204"/>
      <c r="BO8" s="204"/>
      <c r="BP8" s="204"/>
      <c r="BQ8" s="143"/>
      <c r="BV8" s="136"/>
      <c r="BW8" s="204" t="s">
        <v>39</v>
      </c>
      <c r="BX8" s="205"/>
      <c r="BY8" s="204"/>
      <c r="BZ8" s="204"/>
      <c r="CA8" s="204"/>
      <c r="CC8" s="204" t="s">
        <v>39</v>
      </c>
      <c r="CD8" s="205"/>
      <c r="CE8" s="204"/>
      <c r="CF8" s="204"/>
      <c r="CG8" s="204"/>
      <c r="CI8" s="205" t="s">
        <v>39</v>
      </c>
      <c r="CJ8" s="204"/>
      <c r="CK8" s="204"/>
      <c r="CL8" s="204"/>
      <c r="CM8" s="143"/>
      <c r="CO8" s="205" t="s">
        <v>39</v>
      </c>
      <c r="CP8" s="204"/>
      <c r="CQ8" s="204"/>
      <c r="CR8" s="204"/>
      <c r="CS8" s="143"/>
      <c r="CX8" s="136"/>
      <c r="CY8" s="204" t="s">
        <v>39</v>
      </c>
      <c r="CZ8" s="205"/>
      <c r="DA8" s="204"/>
      <c r="DB8" s="204"/>
      <c r="DC8" s="204"/>
      <c r="DE8" s="204" t="s">
        <v>39</v>
      </c>
      <c r="DF8" s="205"/>
      <c r="DG8" s="204"/>
      <c r="DH8" s="204"/>
      <c r="DI8" s="204"/>
      <c r="DK8" s="205" t="s">
        <v>39</v>
      </c>
      <c r="DL8" s="204"/>
      <c r="DM8" s="204"/>
      <c r="DN8" s="204"/>
      <c r="DO8" s="143"/>
      <c r="DQ8" s="205" t="s">
        <v>39</v>
      </c>
      <c r="DR8" s="204"/>
      <c r="DS8" s="204"/>
      <c r="DT8" s="204"/>
      <c r="DU8" s="143"/>
      <c r="DZ8" s="203"/>
      <c r="EA8" s="136"/>
      <c r="EB8" s="136"/>
      <c r="EC8" s="202"/>
      <c r="EE8" s="201"/>
      <c r="EF8" s="201"/>
      <c r="EG8" s="201"/>
      <c r="EH8" s="200"/>
      <c r="EI8" s="200"/>
      <c r="EJ8" s="200"/>
      <c r="EK8" s="199"/>
      <c r="EL8" s="199"/>
      <c r="EM8" s="199"/>
      <c r="EN8" s="199"/>
      <c r="EO8" s="199"/>
      <c r="EP8" s="199"/>
      <c r="EQ8" s="199"/>
      <c r="ER8" s="199"/>
      <c r="ES8" s="197"/>
      <c r="ET8" s="198"/>
      <c r="EU8" s="197"/>
      <c r="EV8" s="198"/>
      <c r="EW8" s="197"/>
      <c r="EX8" s="198"/>
      <c r="EY8" s="197"/>
      <c r="EZ8" s="197"/>
      <c r="FA8" s="197"/>
      <c r="FC8" s="201"/>
      <c r="FD8" s="201"/>
      <c r="FE8" s="201"/>
      <c r="FF8" s="200"/>
      <c r="FG8" s="200"/>
      <c r="FH8" s="200"/>
      <c r="FI8" s="199"/>
      <c r="FJ8" s="199"/>
      <c r="FK8" s="199"/>
      <c r="FL8" s="199"/>
      <c r="FM8" s="199"/>
      <c r="FN8" s="199"/>
      <c r="FO8" s="199"/>
      <c r="FP8" s="199"/>
      <c r="FQ8" s="197"/>
      <c r="FR8" s="198"/>
      <c r="FS8" s="197"/>
      <c r="FT8" s="198"/>
      <c r="FU8" s="197"/>
      <c r="FV8" s="198"/>
      <c r="FW8" s="197"/>
      <c r="FX8" s="197"/>
      <c r="FY8" s="197"/>
    </row>
    <row r="9" spans="2:181" ht="6" customHeight="1" x14ac:dyDescent="0.3">
      <c r="B9" s="144"/>
      <c r="J9" s="628"/>
      <c r="L9" s="629"/>
      <c r="AT9" s="125"/>
      <c r="AU9" s="125"/>
      <c r="AV9" s="125"/>
      <c r="AW9" s="126"/>
      <c r="AX9" s="126"/>
      <c r="AY9" s="126"/>
      <c r="BA9" s="125"/>
      <c r="BB9" s="125"/>
      <c r="BC9" s="126"/>
      <c r="BD9" s="126"/>
      <c r="BE9" s="126"/>
      <c r="BG9" s="125"/>
      <c r="BH9" s="126"/>
      <c r="BI9" s="125"/>
      <c r="BJ9" s="125"/>
      <c r="BK9" s="125"/>
      <c r="BM9" s="125"/>
      <c r="BN9" s="126"/>
      <c r="BO9" s="125"/>
      <c r="BP9" s="125"/>
      <c r="BQ9" s="125"/>
      <c r="BV9" s="125"/>
      <c r="BW9" s="125"/>
      <c r="BX9" s="125"/>
      <c r="BY9" s="126"/>
      <c r="BZ9" s="126"/>
      <c r="CA9" s="126"/>
      <c r="CC9" s="125"/>
      <c r="CD9" s="125"/>
      <c r="CE9" s="126"/>
      <c r="CF9" s="126"/>
      <c r="CG9" s="126"/>
      <c r="CI9" s="125"/>
      <c r="CJ9" s="126"/>
      <c r="CK9" s="125"/>
      <c r="CL9" s="125"/>
      <c r="CM9" s="125"/>
      <c r="CO9" s="125"/>
      <c r="CP9" s="126"/>
      <c r="CQ9" s="125"/>
      <c r="CR9" s="125"/>
      <c r="CS9" s="125"/>
      <c r="CX9" s="125"/>
      <c r="CY9" s="125"/>
      <c r="CZ9" s="125"/>
      <c r="DA9" s="126"/>
      <c r="DB9" s="126"/>
      <c r="DC9" s="126"/>
      <c r="DE9" s="125"/>
      <c r="DF9" s="125"/>
      <c r="DG9" s="126"/>
      <c r="DH9" s="126"/>
      <c r="DI9" s="126"/>
      <c r="DK9" s="125"/>
      <c r="DL9" s="126"/>
      <c r="DM9" s="125"/>
      <c r="DN9" s="125"/>
      <c r="DO9" s="125"/>
      <c r="DQ9" s="125"/>
      <c r="DR9" s="126"/>
      <c r="DS9" s="125"/>
      <c r="DT9" s="125"/>
      <c r="DU9" s="125"/>
      <c r="DZ9" s="125"/>
      <c r="EA9" s="125"/>
      <c r="EB9" s="125"/>
      <c r="EC9" s="196"/>
    </row>
    <row r="10" spans="2:181" ht="6" customHeight="1" thickBot="1" x14ac:dyDescent="0.35">
      <c r="B10" s="144"/>
      <c r="J10" s="628"/>
      <c r="L10" s="629"/>
      <c r="AT10" s="617"/>
      <c r="EC10" s="148"/>
    </row>
    <row r="11" spans="2:181" ht="22.5" customHeight="1" x14ac:dyDescent="0.25">
      <c r="B11" s="144"/>
      <c r="C11" s="147"/>
      <c r="D11" s="735"/>
      <c r="E11" s="138"/>
      <c r="F11" s="138"/>
      <c r="G11" s="138"/>
      <c r="H11" s="138"/>
      <c r="I11" s="138"/>
      <c r="J11" s="630"/>
      <c r="K11" s="138"/>
      <c r="L11" s="631"/>
      <c r="M11" s="142"/>
      <c r="N11" s="138"/>
      <c r="O11" s="146"/>
      <c r="P11" s="136"/>
      <c r="Q11" s="136"/>
      <c r="R11" s="136"/>
      <c r="S11" s="503" t="s">
        <v>40</v>
      </c>
      <c r="T11" s="504"/>
      <c r="U11" s="505"/>
      <c r="V11" s="506"/>
      <c r="W11" s="505">
        <f>SUM(W193:W195)</f>
        <v>0</v>
      </c>
      <c r="X11" s="507"/>
      <c r="Y11" s="504"/>
      <c r="Z11" s="504"/>
      <c r="AA11" s="505"/>
      <c r="AB11" s="506"/>
      <c r="AC11" s="505">
        <f>SUM(AC193:AC195)</f>
        <v>0</v>
      </c>
      <c r="AD11" s="507"/>
      <c r="AE11" s="504"/>
      <c r="AF11" s="504"/>
      <c r="AG11" s="505"/>
      <c r="AH11" s="506"/>
      <c r="AI11" s="505">
        <f>SUM(AI193:AI195)</f>
        <v>0</v>
      </c>
      <c r="AJ11" s="507"/>
      <c r="AK11" s="504"/>
      <c r="AL11" s="504"/>
      <c r="AM11" s="505"/>
      <c r="AN11" s="506"/>
      <c r="AO11" s="508">
        <f>SUM(AO193:AO195)</f>
        <v>0</v>
      </c>
      <c r="AT11" s="136"/>
      <c r="AU11" s="139" t="s">
        <v>40</v>
      </c>
      <c r="AV11" s="135"/>
      <c r="AW11" s="134"/>
      <c r="AX11" s="133"/>
      <c r="AY11" s="131">
        <f>SUM(AY193:AY195)</f>
        <v>0</v>
      </c>
      <c r="BA11" s="139"/>
      <c r="BB11" s="135"/>
      <c r="BC11" s="134"/>
      <c r="BD11" s="133"/>
      <c r="BE11" s="131">
        <f>SUM(BE193:BE195)</f>
        <v>0</v>
      </c>
      <c r="BG11" s="139"/>
      <c r="BH11" s="135"/>
      <c r="BI11" s="134"/>
      <c r="BJ11" s="133"/>
      <c r="BK11" s="131">
        <f>SUM(BK193:BK195)</f>
        <v>0</v>
      </c>
      <c r="BM11" s="139"/>
      <c r="BN11" s="135"/>
      <c r="BO11" s="134"/>
      <c r="BP11" s="133"/>
      <c r="BQ11" s="131">
        <f>SUM(BQ193:BQ195)</f>
        <v>0</v>
      </c>
      <c r="BV11" s="136"/>
      <c r="BW11" s="139" t="s">
        <v>40</v>
      </c>
      <c r="BX11" s="135"/>
      <c r="BY11" s="134"/>
      <c r="BZ11" s="133"/>
      <c r="CA11" s="131">
        <f>SUM(CA193:CA195)</f>
        <v>0</v>
      </c>
      <c r="CC11" s="139"/>
      <c r="CD11" s="135"/>
      <c r="CE11" s="134"/>
      <c r="CF11" s="133"/>
      <c r="CG11" s="131">
        <f>SUM(CG193:CG195)</f>
        <v>0</v>
      </c>
      <c r="CI11" s="139"/>
      <c r="CJ11" s="135"/>
      <c r="CK11" s="134"/>
      <c r="CL11" s="133"/>
      <c r="CM11" s="131">
        <f>SUM(CM193:CM195)</f>
        <v>0</v>
      </c>
      <c r="CO11" s="139"/>
      <c r="CP11" s="135"/>
      <c r="CQ11" s="134"/>
      <c r="CR11" s="133"/>
      <c r="CS11" s="131">
        <f>SUM(CS193:CS195)</f>
        <v>0</v>
      </c>
      <c r="CX11" s="136"/>
      <c r="CY11" s="139" t="s">
        <v>40</v>
      </c>
      <c r="CZ11" s="135"/>
      <c r="DA11" s="134"/>
      <c r="DB11" s="133"/>
      <c r="DC11" s="131">
        <f>SUM(DC193:DC195)</f>
        <v>0</v>
      </c>
      <c r="DE11" s="139"/>
      <c r="DF11" s="135"/>
      <c r="DG11" s="134"/>
      <c r="DH11" s="133"/>
      <c r="DI11" s="131">
        <f>SUM(DI193:DI195)</f>
        <v>0</v>
      </c>
      <c r="DK11" s="139"/>
      <c r="DL11" s="135"/>
      <c r="DM11" s="134"/>
      <c r="DN11" s="133"/>
      <c r="DO11" s="131">
        <f>SUM(DO193:DO195)</f>
        <v>0</v>
      </c>
      <c r="DQ11" s="139"/>
      <c r="DR11" s="135"/>
      <c r="DS11" s="134"/>
      <c r="DT11" s="133"/>
      <c r="DU11" s="131">
        <f>SUM(DU193:DU195)</f>
        <v>0</v>
      </c>
      <c r="DZ11" s="142"/>
      <c r="EA11" s="460"/>
      <c r="EB11" s="461">
        <f>SUM(EB12:EB14)</f>
        <v>0</v>
      </c>
      <c r="EC11" s="145"/>
    </row>
    <row r="12" spans="2:181" ht="22.5" hidden="1" customHeight="1" outlineLevel="1" x14ac:dyDescent="0.25">
      <c r="B12" s="144"/>
      <c r="C12" s="147"/>
      <c r="D12" s="138"/>
      <c r="E12" s="138"/>
      <c r="F12" s="138"/>
      <c r="G12" s="138"/>
      <c r="H12" s="138"/>
      <c r="I12" s="138"/>
      <c r="J12" s="630"/>
      <c r="K12" s="138"/>
      <c r="L12" s="631"/>
      <c r="M12" s="142"/>
      <c r="N12" s="138"/>
      <c r="O12" s="146"/>
      <c r="P12" s="136"/>
      <c r="Q12" s="136"/>
      <c r="R12" s="136"/>
      <c r="S12" s="509" t="s">
        <v>134</v>
      </c>
      <c r="T12" s="500"/>
      <c r="U12" s="455"/>
      <c r="V12" s="501"/>
      <c r="W12" s="455">
        <f>W135</f>
        <v>0</v>
      </c>
      <c r="X12" s="459"/>
      <c r="Y12" s="500"/>
      <c r="Z12" s="500"/>
      <c r="AA12" s="455"/>
      <c r="AB12" s="501"/>
      <c r="AC12" s="455">
        <f>AC135</f>
        <v>0</v>
      </c>
      <c r="AD12" s="459"/>
      <c r="AE12" s="500"/>
      <c r="AF12" s="500"/>
      <c r="AG12" s="455"/>
      <c r="AH12" s="501"/>
      <c r="AI12" s="455">
        <f>AI135</f>
        <v>0</v>
      </c>
      <c r="AJ12" s="459"/>
      <c r="AK12" s="500"/>
      <c r="AL12" s="500"/>
      <c r="AM12" s="455"/>
      <c r="AN12" s="501"/>
      <c r="AO12" s="510">
        <f>AO135</f>
        <v>0</v>
      </c>
      <c r="AT12" s="136"/>
      <c r="AU12" s="229" t="s">
        <v>135</v>
      </c>
      <c r="AV12" s="230"/>
      <c r="AW12" s="231"/>
      <c r="AX12" s="232"/>
      <c r="AY12" s="233">
        <f>AY135</f>
        <v>0</v>
      </c>
      <c r="BA12" s="229"/>
      <c r="BB12" s="230"/>
      <c r="BC12" s="231"/>
      <c r="BD12" s="232"/>
      <c r="BE12" s="233">
        <f>BE135</f>
        <v>0</v>
      </c>
      <c r="BG12" s="229"/>
      <c r="BH12" s="230"/>
      <c r="BI12" s="231"/>
      <c r="BJ12" s="232"/>
      <c r="BK12" s="233">
        <f>BK135</f>
        <v>0</v>
      </c>
      <c r="BM12" s="229"/>
      <c r="BN12" s="230"/>
      <c r="BO12" s="231"/>
      <c r="BP12" s="232"/>
      <c r="BQ12" s="233">
        <f>BQ135</f>
        <v>0</v>
      </c>
      <c r="BV12" s="136"/>
      <c r="BW12" s="229" t="s">
        <v>135</v>
      </c>
      <c r="BX12" s="230"/>
      <c r="BY12" s="231"/>
      <c r="BZ12" s="232"/>
      <c r="CA12" s="233">
        <f>CA135</f>
        <v>0</v>
      </c>
      <c r="CC12" s="229"/>
      <c r="CD12" s="230"/>
      <c r="CE12" s="231"/>
      <c r="CF12" s="232"/>
      <c r="CG12" s="233">
        <f>CG135</f>
        <v>0</v>
      </c>
      <c r="CI12" s="229"/>
      <c r="CJ12" s="230"/>
      <c r="CK12" s="231"/>
      <c r="CL12" s="232"/>
      <c r="CM12" s="233">
        <f>CM135</f>
        <v>0</v>
      </c>
      <c r="CO12" s="229"/>
      <c r="CP12" s="230"/>
      <c r="CQ12" s="231"/>
      <c r="CR12" s="232"/>
      <c r="CS12" s="233">
        <f>CS135</f>
        <v>0</v>
      </c>
      <c r="CX12" s="136"/>
      <c r="CY12" s="229" t="s">
        <v>135</v>
      </c>
      <c r="CZ12" s="230"/>
      <c r="DA12" s="231"/>
      <c r="DB12" s="232"/>
      <c r="DC12" s="233">
        <f>DC135</f>
        <v>0</v>
      </c>
      <c r="DE12" s="229"/>
      <c r="DF12" s="230"/>
      <c r="DG12" s="231"/>
      <c r="DH12" s="232"/>
      <c r="DI12" s="233">
        <f>DI135</f>
        <v>0</v>
      </c>
      <c r="DK12" s="229"/>
      <c r="DL12" s="230"/>
      <c r="DM12" s="231"/>
      <c r="DN12" s="232"/>
      <c r="DO12" s="233">
        <f>DO135</f>
        <v>0</v>
      </c>
      <c r="DQ12" s="229"/>
      <c r="DR12" s="230"/>
      <c r="DS12" s="231"/>
      <c r="DT12" s="232"/>
      <c r="DU12" s="233">
        <f>DU135</f>
        <v>0</v>
      </c>
      <c r="DZ12" s="142"/>
      <c r="EA12" s="462"/>
      <c r="EB12" s="463">
        <f>EB135</f>
        <v>0</v>
      </c>
      <c r="EC12" s="145"/>
    </row>
    <row r="13" spans="2:181" ht="22.5" hidden="1" customHeight="1" outlineLevel="1" x14ac:dyDescent="0.25">
      <c r="B13" s="144"/>
      <c r="C13" s="147"/>
      <c r="D13" s="138"/>
      <c r="E13" s="138"/>
      <c r="F13" s="138"/>
      <c r="G13" s="138"/>
      <c r="H13" s="138"/>
      <c r="I13" s="138"/>
      <c r="J13" s="630"/>
      <c r="K13" s="138"/>
      <c r="L13" s="631"/>
      <c r="M13" s="142"/>
      <c r="N13" s="138"/>
      <c r="O13" s="146"/>
      <c r="P13" s="136"/>
      <c r="Q13" s="136"/>
      <c r="R13" s="136"/>
      <c r="S13" s="509" t="s">
        <v>136</v>
      </c>
      <c r="T13" s="500"/>
      <c r="U13" s="455"/>
      <c r="V13" s="501"/>
      <c r="W13" s="455">
        <f>W170</f>
        <v>0</v>
      </c>
      <c r="X13" s="459"/>
      <c r="Y13" s="500"/>
      <c r="Z13" s="500"/>
      <c r="AA13" s="455"/>
      <c r="AB13" s="501"/>
      <c r="AC13" s="455">
        <f>AC170</f>
        <v>0</v>
      </c>
      <c r="AD13" s="459"/>
      <c r="AE13" s="500"/>
      <c r="AF13" s="500"/>
      <c r="AG13" s="455"/>
      <c r="AH13" s="501"/>
      <c r="AI13" s="455">
        <f>AI170</f>
        <v>0</v>
      </c>
      <c r="AJ13" s="459"/>
      <c r="AK13" s="500"/>
      <c r="AL13" s="500"/>
      <c r="AM13" s="455"/>
      <c r="AN13" s="501"/>
      <c r="AO13" s="510">
        <f>AO170</f>
        <v>0</v>
      </c>
      <c r="AT13" s="136"/>
      <c r="AU13" s="229" t="s">
        <v>137</v>
      </c>
      <c r="AV13" s="230"/>
      <c r="AW13" s="231"/>
      <c r="AX13" s="232"/>
      <c r="AY13" s="233">
        <f>AY170</f>
        <v>0</v>
      </c>
      <c r="BA13" s="229"/>
      <c r="BB13" s="230"/>
      <c r="BC13" s="231"/>
      <c r="BD13" s="232"/>
      <c r="BE13" s="233">
        <f>BE170</f>
        <v>0</v>
      </c>
      <c r="BG13" s="229"/>
      <c r="BH13" s="230"/>
      <c r="BI13" s="231"/>
      <c r="BJ13" s="232"/>
      <c r="BK13" s="233">
        <f>BK170</f>
        <v>0</v>
      </c>
      <c r="BM13" s="229"/>
      <c r="BN13" s="230"/>
      <c r="BO13" s="231"/>
      <c r="BP13" s="232"/>
      <c r="BQ13" s="233">
        <f>BQ170</f>
        <v>0</v>
      </c>
      <c r="BV13" s="136"/>
      <c r="BW13" s="229" t="s">
        <v>137</v>
      </c>
      <c r="BX13" s="230"/>
      <c r="BY13" s="231"/>
      <c r="BZ13" s="232"/>
      <c r="CA13" s="233">
        <f>CA170</f>
        <v>0</v>
      </c>
      <c r="CC13" s="229"/>
      <c r="CD13" s="230"/>
      <c r="CE13" s="231"/>
      <c r="CF13" s="232"/>
      <c r="CG13" s="233">
        <f>CG170</f>
        <v>0</v>
      </c>
      <c r="CI13" s="229"/>
      <c r="CJ13" s="230"/>
      <c r="CK13" s="231"/>
      <c r="CL13" s="232"/>
      <c r="CM13" s="233">
        <f>CM170</f>
        <v>0</v>
      </c>
      <c r="CO13" s="229"/>
      <c r="CP13" s="230"/>
      <c r="CQ13" s="231"/>
      <c r="CR13" s="232"/>
      <c r="CS13" s="233">
        <f>CS170</f>
        <v>0</v>
      </c>
      <c r="CX13" s="136"/>
      <c r="CY13" s="229" t="s">
        <v>137</v>
      </c>
      <c r="CZ13" s="230"/>
      <c r="DA13" s="231"/>
      <c r="DB13" s="232"/>
      <c r="DC13" s="233">
        <f>DC170</f>
        <v>0</v>
      </c>
      <c r="DE13" s="229"/>
      <c r="DF13" s="230"/>
      <c r="DG13" s="231"/>
      <c r="DH13" s="232"/>
      <c r="DI13" s="233">
        <f>DI170</f>
        <v>0</v>
      </c>
      <c r="DK13" s="229"/>
      <c r="DL13" s="230"/>
      <c r="DM13" s="231"/>
      <c r="DN13" s="232"/>
      <c r="DO13" s="233">
        <f>DO170</f>
        <v>0</v>
      </c>
      <c r="DQ13" s="229"/>
      <c r="DR13" s="230"/>
      <c r="DS13" s="231"/>
      <c r="DT13" s="232"/>
      <c r="DU13" s="233">
        <f>DU170</f>
        <v>0</v>
      </c>
      <c r="DZ13" s="142"/>
      <c r="EA13" s="462"/>
      <c r="EB13" s="463">
        <f>EB170</f>
        <v>0</v>
      </c>
      <c r="EC13" s="145"/>
    </row>
    <row r="14" spans="2:181" ht="22.5" hidden="1" customHeight="1" outlineLevel="1" x14ac:dyDescent="0.25">
      <c r="B14" s="144"/>
      <c r="C14" s="147"/>
      <c r="D14" s="138"/>
      <c r="E14" s="138"/>
      <c r="F14" s="138"/>
      <c r="G14" s="138"/>
      <c r="H14" s="138"/>
      <c r="I14" s="138"/>
      <c r="J14" s="630"/>
      <c r="K14" s="138"/>
      <c r="L14" s="631"/>
      <c r="M14" s="142"/>
      <c r="N14" s="138"/>
      <c r="O14" s="146"/>
      <c r="P14" s="136"/>
      <c r="Q14" s="136"/>
      <c r="R14" s="136"/>
      <c r="S14" s="509" t="s">
        <v>138</v>
      </c>
      <c r="T14" s="500"/>
      <c r="U14" s="455"/>
      <c r="V14" s="501"/>
      <c r="W14" s="455">
        <f>W189</f>
        <v>0</v>
      </c>
      <c r="X14" s="459"/>
      <c r="Y14" s="500"/>
      <c r="Z14" s="500"/>
      <c r="AA14" s="455"/>
      <c r="AB14" s="501"/>
      <c r="AC14" s="455">
        <f>AC189</f>
        <v>0</v>
      </c>
      <c r="AD14" s="459"/>
      <c r="AE14" s="500"/>
      <c r="AF14" s="500"/>
      <c r="AG14" s="455"/>
      <c r="AH14" s="501"/>
      <c r="AI14" s="455">
        <f>AI189</f>
        <v>0</v>
      </c>
      <c r="AJ14" s="459"/>
      <c r="AK14" s="500"/>
      <c r="AL14" s="500"/>
      <c r="AM14" s="455"/>
      <c r="AN14" s="501"/>
      <c r="AO14" s="510">
        <f>AO189</f>
        <v>0</v>
      </c>
      <c r="AT14" s="136"/>
      <c r="AU14" s="229" t="s">
        <v>138</v>
      </c>
      <c r="AV14" s="230"/>
      <c r="AW14" s="231"/>
      <c r="AX14" s="232"/>
      <c r="AY14" s="233">
        <f>AY189</f>
        <v>0</v>
      </c>
      <c r="BA14" s="229"/>
      <c r="BB14" s="230"/>
      <c r="BC14" s="231"/>
      <c r="BD14" s="232"/>
      <c r="BE14" s="233">
        <f>BE189</f>
        <v>0</v>
      </c>
      <c r="BG14" s="229"/>
      <c r="BH14" s="230"/>
      <c r="BI14" s="231"/>
      <c r="BJ14" s="232"/>
      <c r="BK14" s="233">
        <f>BK189</f>
        <v>0</v>
      </c>
      <c r="BM14" s="229"/>
      <c r="BN14" s="230"/>
      <c r="BO14" s="231"/>
      <c r="BP14" s="232"/>
      <c r="BQ14" s="233">
        <f>BQ189</f>
        <v>0</v>
      </c>
      <c r="BV14" s="136"/>
      <c r="BW14" s="229" t="s">
        <v>138</v>
      </c>
      <c r="BX14" s="230"/>
      <c r="BY14" s="231"/>
      <c r="BZ14" s="232"/>
      <c r="CA14" s="233">
        <f>CA189</f>
        <v>0</v>
      </c>
      <c r="CC14" s="229"/>
      <c r="CD14" s="230"/>
      <c r="CE14" s="231"/>
      <c r="CF14" s="232"/>
      <c r="CG14" s="233">
        <f>CG189</f>
        <v>0</v>
      </c>
      <c r="CI14" s="229"/>
      <c r="CJ14" s="230"/>
      <c r="CK14" s="231"/>
      <c r="CL14" s="232"/>
      <c r="CM14" s="233">
        <f>CM189</f>
        <v>0</v>
      </c>
      <c r="CO14" s="229"/>
      <c r="CP14" s="230"/>
      <c r="CQ14" s="231"/>
      <c r="CR14" s="232"/>
      <c r="CS14" s="233">
        <f>CS189</f>
        <v>0</v>
      </c>
      <c r="CX14" s="136"/>
      <c r="CY14" s="229" t="s">
        <v>138</v>
      </c>
      <c r="CZ14" s="230"/>
      <c r="DA14" s="231"/>
      <c r="DB14" s="232"/>
      <c r="DC14" s="233">
        <f>DC189</f>
        <v>0</v>
      </c>
      <c r="DE14" s="229"/>
      <c r="DF14" s="230"/>
      <c r="DG14" s="231"/>
      <c r="DH14" s="232"/>
      <c r="DI14" s="233">
        <f>DI189</f>
        <v>0</v>
      </c>
      <c r="DK14" s="229"/>
      <c r="DL14" s="230"/>
      <c r="DM14" s="231"/>
      <c r="DN14" s="232"/>
      <c r="DO14" s="233">
        <f>DO189</f>
        <v>0</v>
      </c>
      <c r="DQ14" s="229"/>
      <c r="DR14" s="230"/>
      <c r="DS14" s="231"/>
      <c r="DT14" s="232"/>
      <c r="DU14" s="233">
        <f>DU189</f>
        <v>0</v>
      </c>
      <c r="DZ14" s="142"/>
      <c r="EA14" s="462"/>
      <c r="EB14" s="463">
        <f>EB189</f>
        <v>0</v>
      </c>
      <c r="EC14" s="145"/>
    </row>
    <row r="15" spans="2:181" ht="22.5" customHeight="1" collapsed="1" x14ac:dyDescent="0.25">
      <c r="B15" s="144"/>
      <c r="C15" s="147"/>
      <c r="D15" s="138"/>
      <c r="E15" s="138"/>
      <c r="F15" s="138"/>
      <c r="G15" s="138"/>
      <c r="H15" s="138"/>
      <c r="I15" s="138"/>
      <c r="J15" s="630"/>
      <c r="K15" s="138"/>
      <c r="L15" s="631"/>
      <c r="M15" s="142"/>
      <c r="N15" s="138"/>
      <c r="O15" s="146"/>
      <c r="P15" s="136"/>
      <c r="Q15" s="136"/>
      <c r="R15" s="136"/>
      <c r="S15" s="509" t="s">
        <v>139</v>
      </c>
      <c r="T15" s="500"/>
      <c r="U15" s="455"/>
      <c r="V15" s="501"/>
      <c r="W15" s="455">
        <f>SUM(W197:W199)</f>
        <v>0</v>
      </c>
      <c r="X15" s="459"/>
      <c r="Y15" s="500"/>
      <c r="Z15" s="500"/>
      <c r="AA15" s="455"/>
      <c r="AB15" s="501"/>
      <c r="AC15" s="455">
        <f>SUM(AC197:AC199)</f>
        <v>0</v>
      </c>
      <c r="AD15" s="459"/>
      <c r="AE15" s="500"/>
      <c r="AF15" s="500"/>
      <c r="AG15" s="455"/>
      <c r="AH15" s="501"/>
      <c r="AI15" s="455">
        <f>SUM(AI197:AI199)</f>
        <v>0</v>
      </c>
      <c r="AJ15" s="459"/>
      <c r="AK15" s="500"/>
      <c r="AL15" s="500"/>
      <c r="AM15" s="455"/>
      <c r="AN15" s="501"/>
      <c r="AO15" s="510">
        <f>SUM(AO197:AO199)</f>
        <v>0</v>
      </c>
      <c r="AT15" s="136"/>
      <c r="AU15" s="139" t="s">
        <v>42</v>
      </c>
      <c r="AV15" s="135"/>
      <c r="AW15" s="134"/>
      <c r="AX15" s="133"/>
      <c r="AY15" s="131">
        <f>SUM(AY197:AY199)</f>
        <v>0</v>
      </c>
      <c r="BA15" s="139"/>
      <c r="BB15" s="135"/>
      <c r="BC15" s="134"/>
      <c r="BD15" s="133"/>
      <c r="BE15" s="131">
        <f>SUM(BE197:BE199)</f>
        <v>0</v>
      </c>
      <c r="BG15" s="139"/>
      <c r="BH15" s="135"/>
      <c r="BI15" s="134"/>
      <c r="BJ15" s="133"/>
      <c r="BK15" s="131">
        <f>SUM(BK197:BK199)</f>
        <v>0</v>
      </c>
      <c r="BM15" s="139"/>
      <c r="BN15" s="135"/>
      <c r="BO15" s="134"/>
      <c r="BP15" s="133"/>
      <c r="BQ15" s="131">
        <f>SUM(BQ197:BQ199)</f>
        <v>0</v>
      </c>
      <c r="BV15" s="136"/>
      <c r="BW15" s="139" t="s">
        <v>42</v>
      </c>
      <c r="BX15" s="135"/>
      <c r="BY15" s="134"/>
      <c r="BZ15" s="133"/>
      <c r="CA15" s="131">
        <f>SUM(CA197:CA199)</f>
        <v>0</v>
      </c>
      <c r="CC15" s="139"/>
      <c r="CD15" s="135"/>
      <c r="CE15" s="134"/>
      <c r="CF15" s="133"/>
      <c r="CG15" s="131">
        <f>SUM(CG197:CG199)</f>
        <v>0</v>
      </c>
      <c r="CI15" s="139"/>
      <c r="CJ15" s="135"/>
      <c r="CK15" s="134"/>
      <c r="CL15" s="133"/>
      <c r="CM15" s="131">
        <f>SUM(CM197:CM199)</f>
        <v>0</v>
      </c>
      <c r="CO15" s="139"/>
      <c r="CP15" s="135"/>
      <c r="CQ15" s="134"/>
      <c r="CR15" s="133"/>
      <c r="CS15" s="131">
        <f>SUM(CS197:CS199)</f>
        <v>0</v>
      </c>
      <c r="CX15" s="136"/>
      <c r="CY15" s="139" t="s">
        <v>42</v>
      </c>
      <c r="CZ15" s="135"/>
      <c r="DA15" s="134"/>
      <c r="DB15" s="133"/>
      <c r="DC15" s="131">
        <f>SUM(DC197:DC199)</f>
        <v>0</v>
      </c>
      <c r="DE15" s="139"/>
      <c r="DF15" s="135"/>
      <c r="DG15" s="134"/>
      <c r="DH15" s="133"/>
      <c r="DI15" s="131">
        <f>SUM(DI197:DI199)</f>
        <v>0</v>
      </c>
      <c r="DK15" s="139"/>
      <c r="DL15" s="135"/>
      <c r="DM15" s="134"/>
      <c r="DN15" s="133"/>
      <c r="DO15" s="131">
        <f>SUM(DO197:DO199)</f>
        <v>0</v>
      </c>
      <c r="DQ15" s="139"/>
      <c r="DR15" s="135"/>
      <c r="DS15" s="134"/>
      <c r="DT15" s="133"/>
      <c r="DU15" s="131">
        <f>SUM(DU197:DU199)</f>
        <v>0</v>
      </c>
      <c r="DZ15" s="142"/>
      <c r="EA15" s="462"/>
      <c r="EB15" s="463">
        <f>SUM(EB16:EB18)</f>
        <v>0</v>
      </c>
      <c r="EC15" s="145"/>
    </row>
    <row r="16" spans="2:181" ht="22.5" hidden="1" customHeight="1" outlineLevel="1" x14ac:dyDescent="0.25">
      <c r="B16" s="144"/>
      <c r="C16" s="147"/>
      <c r="D16" s="138"/>
      <c r="E16" s="138"/>
      <c r="F16" s="138"/>
      <c r="G16" s="138"/>
      <c r="H16" s="138"/>
      <c r="I16" s="138"/>
      <c r="J16" s="630"/>
      <c r="K16" s="138"/>
      <c r="L16" s="631"/>
      <c r="M16" s="142"/>
      <c r="N16" s="138"/>
      <c r="O16" s="146"/>
      <c r="P16" s="136"/>
      <c r="Q16" s="136"/>
      <c r="R16" s="136"/>
      <c r="S16" s="509" t="s">
        <v>23</v>
      </c>
      <c r="T16" s="500"/>
      <c r="U16" s="455"/>
      <c r="V16" s="501"/>
      <c r="W16" s="455">
        <f>W34</f>
        <v>0</v>
      </c>
      <c r="X16" s="459"/>
      <c r="Y16" s="500"/>
      <c r="Z16" s="500"/>
      <c r="AA16" s="455"/>
      <c r="AB16" s="501"/>
      <c r="AC16" s="455">
        <f>AC34</f>
        <v>0</v>
      </c>
      <c r="AD16" s="459"/>
      <c r="AE16" s="500"/>
      <c r="AF16" s="500"/>
      <c r="AG16" s="455"/>
      <c r="AH16" s="501"/>
      <c r="AI16" s="455">
        <f>AI34</f>
        <v>0</v>
      </c>
      <c r="AJ16" s="459"/>
      <c r="AK16" s="500"/>
      <c r="AL16" s="500"/>
      <c r="AM16" s="455"/>
      <c r="AN16" s="501"/>
      <c r="AO16" s="510">
        <f>AO34</f>
        <v>0</v>
      </c>
      <c r="AT16" s="136"/>
      <c r="AU16" s="229" t="s">
        <v>23</v>
      </c>
      <c r="AV16" s="230"/>
      <c r="AW16" s="231"/>
      <c r="AX16" s="232"/>
      <c r="AY16" s="233">
        <f>AY34</f>
        <v>0</v>
      </c>
      <c r="BA16" s="229"/>
      <c r="BB16" s="230"/>
      <c r="BC16" s="231"/>
      <c r="BD16" s="232"/>
      <c r="BE16" s="233">
        <f>BE34</f>
        <v>0</v>
      </c>
      <c r="BG16" s="229"/>
      <c r="BH16" s="230"/>
      <c r="BI16" s="231"/>
      <c r="BJ16" s="232"/>
      <c r="BK16" s="233">
        <f>BK34</f>
        <v>0</v>
      </c>
      <c r="BM16" s="229"/>
      <c r="BN16" s="230"/>
      <c r="BO16" s="231"/>
      <c r="BP16" s="232"/>
      <c r="BQ16" s="233">
        <f>BQ34</f>
        <v>0</v>
      </c>
      <c r="BV16" s="136"/>
      <c r="BW16" s="229" t="s">
        <v>23</v>
      </c>
      <c r="BX16" s="230"/>
      <c r="BY16" s="231"/>
      <c r="BZ16" s="232"/>
      <c r="CA16" s="233">
        <f>CA34</f>
        <v>0</v>
      </c>
      <c r="CC16" s="229"/>
      <c r="CD16" s="230"/>
      <c r="CE16" s="231"/>
      <c r="CF16" s="232"/>
      <c r="CG16" s="233">
        <f>CG34</f>
        <v>0</v>
      </c>
      <c r="CI16" s="229"/>
      <c r="CJ16" s="230"/>
      <c r="CK16" s="231"/>
      <c r="CL16" s="232"/>
      <c r="CM16" s="233">
        <f>CM34</f>
        <v>0</v>
      </c>
      <c r="CO16" s="229"/>
      <c r="CP16" s="230"/>
      <c r="CQ16" s="231"/>
      <c r="CR16" s="232"/>
      <c r="CS16" s="233">
        <f>CS34</f>
        <v>0</v>
      </c>
      <c r="CX16" s="136"/>
      <c r="CY16" s="229" t="s">
        <v>23</v>
      </c>
      <c r="CZ16" s="230"/>
      <c r="DA16" s="231"/>
      <c r="DB16" s="232"/>
      <c r="DC16" s="233">
        <f>DC34</f>
        <v>0</v>
      </c>
      <c r="DE16" s="229"/>
      <c r="DF16" s="230"/>
      <c r="DG16" s="231"/>
      <c r="DH16" s="232"/>
      <c r="DI16" s="233">
        <f>DI34</f>
        <v>0</v>
      </c>
      <c r="DK16" s="229"/>
      <c r="DL16" s="230"/>
      <c r="DM16" s="231"/>
      <c r="DN16" s="232"/>
      <c r="DO16" s="233">
        <f>DO34</f>
        <v>0</v>
      </c>
      <c r="DQ16" s="229"/>
      <c r="DR16" s="230"/>
      <c r="DS16" s="231"/>
      <c r="DT16" s="232"/>
      <c r="DU16" s="233">
        <f>DU34</f>
        <v>0</v>
      </c>
      <c r="DZ16" s="142"/>
      <c r="EA16" s="462"/>
      <c r="EB16" s="463">
        <f>EB34</f>
        <v>0</v>
      </c>
      <c r="EC16" s="145"/>
    </row>
    <row r="17" spans="1:180" ht="22.5" hidden="1" customHeight="1" outlineLevel="1" x14ac:dyDescent="0.3">
      <c r="B17" s="144"/>
      <c r="D17" s="138" t="s">
        <v>41</v>
      </c>
      <c r="E17" s="138"/>
      <c r="F17" s="138"/>
      <c r="G17" s="138"/>
      <c r="H17" s="138"/>
      <c r="I17" s="138"/>
      <c r="J17" s="630"/>
      <c r="K17" s="138"/>
      <c r="L17" s="631"/>
      <c r="M17" s="142"/>
      <c r="N17" s="138"/>
      <c r="O17" s="137"/>
      <c r="P17" s="136"/>
      <c r="Q17" s="136"/>
      <c r="R17" s="136"/>
      <c r="S17" s="509" t="s">
        <v>24</v>
      </c>
      <c r="T17" s="500"/>
      <c r="U17" s="455"/>
      <c r="V17" s="501"/>
      <c r="W17" s="455">
        <f>W44</f>
        <v>0</v>
      </c>
      <c r="X17" s="459"/>
      <c r="Y17" s="500"/>
      <c r="Z17" s="500"/>
      <c r="AA17" s="455"/>
      <c r="AB17" s="501"/>
      <c r="AC17" s="455">
        <f>AC44</f>
        <v>0</v>
      </c>
      <c r="AD17" s="459"/>
      <c r="AE17" s="500"/>
      <c r="AF17" s="500"/>
      <c r="AG17" s="455"/>
      <c r="AH17" s="501"/>
      <c r="AI17" s="455">
        <f>AI44</f>
        <v>0</v>
      </c>
      <c r="AJ17" s="459"/>
      <c r="AK17" s="500"/>
      <c r="AL17" s="500"/>
      <c r="AM17" s="455"/>
      <c r="AN17" s="501"/>
      <c r="AO17" s="510">
        <f>AO44</f>
        <v>0</v>
      </c>
      <c r="AT17" s="136"/>
      <c r="AU17" s="229" t="s">
        <v>24</v>
      </c>
      <c r="AV17" s="230"/>
      <c r="AW17" s="231"/>
      <c r="AX17" s="232"/>
      <c r="AY17" s="233">
        <f>AY44</f>
        <v>0</v>
      </c>
      <c r="BA17" s="229"/>
      <c r="BB17" s="230"/>
      <c r="BC17" s="231"/>
      <c r="BD17" s="232"/>
      <c r="BE17" s="233">
        <f>BE44</f>
        <v>0</v>
      </c>
      <c r="BG17" s="229"/>
      <c r="BH17" s="230"/>
      <c r="BI17" s="231"/>
      <c r="BJ17" s="232"/>
      <c r="BK17" s="233">
        <f>BK44</f>
        <v>0</v>
      </c>
      <c r="BM17" s="229"/>
      <c r="BN17" s="230"/>
      <c r="BO17" s="231"/>
      <c r="BP17" s="232"/>
      <c r="BQ17" s="233">
        <f>BQ44</f>
        <v>0</v>
      </c>
      <c r="BV17" s="136"/>
      <c r="BW17" s="229" t="s">
        <v>24</v>
      </c>
      <c r="BX17" s="230"/>
      <c r="BY17" s="231"/>
      <c r="BZ17" s="232"/>
      <c r="CA17" s="233">
        <f>CA44</f>
        <v>0</v>
      </c>
      <c r="CC17" s="229"/>
      <c r="CD17" s="230"/>
      <c r="CE17" s="231"/>
      <c r="CF17" s="232"/>
      <c r="CG17" s="233">
        <f>CG44</f>
        <v>0</v>
      </c>
      <c r="CI17" s="229"/>
      <c r="CJ17" s="230"/>
      <c r="CK17" s="231"/>
      <c r="CL17" s="232"/>
      <c r="CM17" s="233">
        <f>CM44</f>
        <v>0</v>
      </c>
      <c r="CO17" s="229"/>
      <c r="CP17" s="230"/>
      <c r="CQ17" s="231"/>
      <c r="CR17" s="232"/>
      <c r="CS17" s="233">
        <f>CS44</f>
        <v>0</v>
      </c>
      <c r="CX17" s="136"/>
      <c r="CY17" s="229" t="s">
        <v>24</v>
      </c>
      <c r="CZ17" s="230"/>
      <c r="DA17" s="231"/>
      <c r="DB17" s="232"/>
      <c r="DC17" s="233">
        <f>DC44</f>
        <v>0</v>
      </c>
      <c r="DE17" s="229"/>
      <c r="DF17" s="230"/>
      <c r="DG17" s="231"/>
      <c r="DH17" s="232"/>
      <c r="DI17" s="233">
        <f>DI44</f>
        <v>0</v>
      </c>
      <c r="DK17" s="229"/>
      <c r="DL17" s="230"/>
      <c r="DM17" s="231"/>
      <c r="DN17" s="232"/>
      <c r="DO17" s="233">
        <f>DO44</f>
        <v>0</v>
      </c>
      <c r="DQ17" s="229"/>
      <c r="DR17" s="230"/>
      <c r="DS17" s="231"/>
      <c r="DT17" s="232"/>
      <c r="DU17" s="233">
        <f>DU44</f>
        <v>0</v>
      </c>
      <c r="DZ17" s="142"/>
      <c r="EA17" s="462"/>
      <c r="EB17" s="463">
        <f>EB44</f>
        <v>0</v>
      </c>
      <c r="EC17" s="130"/>
    </row>
    <row r="18" spans="1:180" ht="22.5" hidden="1" customHeight="1" outlineLevel="1" x14ac:dyDescent="0.3">
      <c r="B18" s="144"/>
      <c r="D18" s="138"/>
      <c r="E18" s="138"/>
      <c r="F18" s="138"/>
      <c r="G18" s="138"/>
      <c r="H18" s="138"/>
      <c r="I18" s="138"/>
      <c r="J18" s="630"/>
      <c r="K18" s="138"/>
      <c r="L18" s="631"/>
      <c r="M18" s="142"/>
      <c r="N18" s="138"/>
      <c r="O18" s="137"/>
      <c r="P18" s="136"/>
      <c r="Q18" s="136"/>
      <c r="R18" s="136"/>
      <c r="S18" s="509" t="s">
        <v>25</v>
      </c>
      <c r="T18" s="500"/>
      <c r="U18" s="455"/>
      <c r="V18" s="501"/>
      <c r="W18" s="455">
        <f>W84+W93</f>
        <v>0</v>
      </c>
      <c r="X18" s="459"/>
      <c r="Y18" s="500"/>
      <c r="Z18" s="500"/>
      <c r="AA18" s="455"/>
      <c r="AB18" s="501"/>
      <c r="AC18" s="455">
        <f>AC84+AC93</f>
        <v>0</v>
      </c>
      <c r="AD18" s="459"/>
      <c r="AE18" s="500"/>
      <c r="AF18" s="500"/>
      <c r="AG18" s="455"/>
      <c r="AH18" s="501"/>
      <c r="AI18" s="455">
        <f>AI84+AI93</f>
        <v>0</v>
      </c>
      <c r="AJ18" s="459"/>
      <c r="AK18" s="500"/>
      <c r="AL18" s="500"/>
      <c r="AM18" s="455"/>
      <c r="AN18" s="501"/>
      <c r="AO18" s="510">
        <f>AO84+AO93</f>
        <v>0</v>
      </c>
      <c r="AT18" s="136"/>
      <c r="AU18" s="229" t="s">
        <v>25</v>
      </c>
      <c r="AV18" s="230"/>
      <c r="AW18" s="231"/>
      <c r="AX18" s="232"/>
      <c r="AY18" s="233">
        <f>AY84+AY93</f>
        <v>0</v>
      </c>
      <c r="BA18" s="229"/>
      <c r="BB18" s="230"/>
      <c r="BC18" s="231"/>
      <c r="BD18" s="232"/>
      <c r="BE18" s="233">
        <f>BE84+BE93</f>
        <v>0</v>
      </c>
      <c r="BG18" s="229"/>
      <c r="BH18" s="230"/>
      <c r="BI18" s="231"/>
      <c r="BJ18" s="232"/>
      <c r="BK18" s="233">
        <f>BK84+BK93</f>
        <v>0</v>
      </c>
      <c r="BM18" s="229"/>
      <c r="BN18" s="230"/>
      <c r="BO18" s="231"/>
      <c r="BP18" s="232"/>
      <c r="BQ18" s="233">
        <f>BQ84+BQ93</f>
        <v>0</v>
      </c>
      <c r="BV18" s="136"/>
      <c r="BW18" s="229" t="s">
        <v>25</v>
      </c>
      <c r="BX18" s="230"/>
      <c r="BY18" s="231"/>
      <c r="BZ18" s="232"/>
      <c r="CA18" s="233">
        <f>CA84+CA93</f>
        <v>0</v>
      </c>
      <c r="CC18" s="229"/>
      <c r="CD18" s="230"/>
      <c r="CE18" s="231"/>
      <c r="CF18" s="232"/>
      <c r="CG18" s="233">
        <f>CG84+CG93</f>
        <v>0</v>
      </c>
      <c r="CI18" s="229"/>
      <c r="CJ18" s="230"/>
      <c r="CK18" s="231"/>
      <c r="CL18" s="232"/>
      <c r="CM18" s="233">
        <f>CM84+CM93</f>
        <v>0</v>
      </c>
      <c r="CO18" s="229"/>
      <c r="CP18" s="230"/>
      <c r="CQ18" s="231"/>
      <c r="CR18" s="232"/>
      <c r="CS18" s="233">
        <f>CS84+CS93</f>
        <v>0</v>
      </c>
      <c r="CX18" s="136"/>
      <c r="CY18" s="229" t="s">
        <v>25</v>
      </c>
      <c r="CZ18" s="230"/>
      <c r="DA18" s="231"/>
      <c r="DB18" s="232"/>
      <c r="DC18" s="233">
        <f>DC84+DC93</f>
        <v>0</v>
      </c>
      <c r="DE18" s="229"/>
      <c r="DF18" s="230"/>
      <c r="DG18" s="231"/>
      <c r="DH18" s="232"/>
      <c r="DI18" s="233">
        <f>DI84+DI93</f>
        <v>0</v>
      </c>
      <c r="DK18" s="229"/>
      <c r="DL18" s="230"/>
      <c r="DM18" s="231"/>
      <c r="DN18" s="232"/>
      <c r="DO18" s="233">
        <f>DO84+DO93</f>
        <v>0</v>
      </c>
      <c r="DQ18" s="229"/>
      <c r="DR18" s="230"/>
      <c r="DS18" s="231"/>
      <c r="DT18" s="232"/>
      <c r="DU18" s="233">
        <f>DU84+DU93</f>
        <v>0</v>
      </c>
      <c r="DZ18" s="142"/>
      <c r="EA18" s="462"/>
      <c r="EB18" s="463">
        <f>EB84+EB93</f>
        <v>0</v>
      </c>
      <c r="EC18" s="130"/>
    </row>
    <row r="19" spans="1:180" ht="22.5" customHeight="1" collapsed="1" thickBot="1" x14ac:dyDescent="0.3">
      <c r="B19" s="141"/>
      <c r="C19" s="140"/>
      <c r="D19" s="138" t="s">
        <v>42</v>
      </c>
      <c r="E19" s="138"/>
      <c r="F19" s="138"/>
      <c r="G19" s="138"/>
      <c r="H19" s="138"/>
      <c r="I19" s="138"/>
      <c r="J19" s="630"/>
      <c r="K19" s="138"/>
      <c r="L19" s="631"/>
      <c r="M19" s="142"/>
      <c r="N19" s="138"/>
      <c r="O19" s="137"/>
      <c r="P19" s="136"/>
      <c r="Q19" s="136"/>
      <c r="R19" s="136"/>
      <c r="S19" s="511" t="s">
        <v>132</v>
      </c>
      <c r="T19" s="512"/>
      <c r="U19" s="513"/>
      <c r="V19" s="514"/>
      <c r="W19" s="513">
        <f>W192+W196</f>
        <v>0</v>
      </c>
      <c r="X19" s="515"/>
      <c r="Y19" s="512"/>
      <c r="Z19" s="512"/>
      <c r="AA19" s="513"/>
      <c r="AB19" s="514"/>
      <c r="AC19" s="513">
        <f>AC192+AC196</f>
        <v>0</v>
      </c>
      <c r="AD19" s="515"/>
      <c r="AE19" s="512"/>
      <c r="AF19" s="512"/>
      <c r="AG19" s="513"/>
      <c r="AH19" s="514"/>
      <c r="AI19" s="513">
        <f>AI192+AI196</f>
        <v>0</v>
      </c>
      <c r="AJ19" s="515"/>
      <c r="AK19" s="512"/>
      <c r="AL19" s="512"/>
      <c r="AM19" s="513"/>
      <c r="AN19" s="514"/>
      <c r="AO19" s="516">
        <f>AO192+AO196</f>
        <v>0</v>
      </c>
      <c r="AT19" s="136"/>
      <c r="AU19" s="139" t="s">
        <v>132</v>
      </c>
      <c r="AV19" s="135"/>
      <c r="AW19" s="134"/>
      <c r="AX19" s="133"/>
      <c r="AY19" s="131">
        <f>AY192+AY196</f>
        <v>0</v>
      </c>
      <c r="BA19" s="139"/>
      <c r="BB19" s="135"/>
      <c r="BC19" s="134"/>
      <c r="BD19" s="133"/>
      <c r="BE19" s="131">
        <f>BE192+BE196</f>
        <v>0</v>
      </c>
      <c r="BG19" s="139"/>
      <c r="BH19" s="135"/>
      <c r="BI19" s="134"/>
      <c r="BJ19" s="133"/>
      <c r="BK19" s="131">
        <f>BK192+BK196</f>
        <v>0</v>
      </c>
      <c r="BM19" s="139"/>
      <c r="BN19" s="135"/>
      <c r="BO19" s="134"/>
      <c r="BP19" s="133"/>
      <c r="BQ19" s="131">
        <f>BQ192+BQ196</f>
        <v>0</v>
      </c>
      <c r="BV19" s="136"/>
      <c r="BW19" s="139" t="s">
        <v>132</v>
      </c>
      <c r="BX19" s="135"/>
      <c r="BY19" s="134"/>
      <c r="BZ19" s="133"/>
      <c r="CA19" s="131">
        <f>CA192+CA196</f>
        <v>0</v>
      </c>
      <c r="CC19" s="139"/>
      <c r="CD19" s="135"/>
      <c r="CE19" s="134"/>
      <c r="CF19" s="133"/>
      <c r="CG19" s="131">
        <f>CG192+CG196</f>
        <v>0</v>
      </c>
      <c r="CI19" s="139"/>
      <c r="CJ19" s="135"/>
      <c r="CK19" s="134"/>
      <c r="CL19" s="133"/>
      <c r="CM19" s="131">
        <f>CM192+CM196</f>
        <v>0</v>
      </c>
      <c r="CO19" s="139"/>
      <c r="CP19" s="135"/>
      <c r="CQ19" s="134"/>
      <c r="CR19" s="133"/>
      <c r="CS19" s="131">
        <f>CM192+CM196</f>
        <v>0</v>
      </c>
      <c r="CX19" s="136"/>
      <c r="CY19" s="139" t="s">
        <v>132</v>
      </c>
      <c r="CZ19" s="135"/>
      <c r="DA19" s="134"/>
      <c r="DB19" s="133"/>
      <c r="DC19" s="131">
        <f>DC192+DC196</f>
        <v>0</v>
      </c>
      <c r="DE19" s="139"/>
      <c r="DF19" s="135"/>
      <c r="DG19" s="134"/>
      <c r="DH19" s="133"/>
      <c r="DI19" s="131">
        <f>DI192+DI196</f>
        <v>0</v>
      </c>
      <c r="DK19" s="139"/>
      <c r="DL19" s="135"/>
      <c r="DM19" s="134"/>
      <c r="DN19" s="133"/>
      <c r="DO19" s="131">
        <f>DO192+DO196</f>
        <v>0</v>
      </c>
      <c r="DQ19" s="139"/>
      <c r="DR19" s="135"/>
      <c r="DS19" s="134"/>
      <c r="DT19" s="133"/>
      <c r="DU19" s="131">
        <f>DU192+DU196</f>
        <v>0</v>
      </c>
      <c r="DZ19" s="132"/>
      <c r="EA19" s="464"/>
      <c r="EB19" s="465">
        <f>EB11+EB15</f>
        <v>0</v>
      </c>
      <c r="EC19" s="130"/>
    </row>
    <row r="20" spans="1:180" ht="5.25" customHeight="1" x14ac:dyDescent="0.3">
      <c r="B20" s="144"/>
      <c r="H20" s="138"/>
      <c r="I20" s="138"/>
      <c r="J20" s="630"/>
      <c r="K20" s="138"/>
      <c r="L20" s="631"/>
      <c r="M20" s="138"/>
      <c r="AL20" s="502"/>
      <c r="AM20" s="138"/>
      <c r="AN20" s="138"/>
      <c r="AO20" s="138"/>
      <c r="AT20" s="125"/>
      <c r="AU20" s="125"/>
      <c r="AV20" s="125"/>
      <c r="AW20" s="126"/>
      <c r="AX20" s="126"/>
      <c r="AY20" s="126"/>
      <c r="BA20" s="125"/>
      <c r="BB20" s="125"/>
      <c r="BC20" s="126"/>
      <c r="BD20" s="126"/>
      <c r="BE20" s="126"/>
      <c r="BG20" s="125"/>
      <c r="BH20" s="126"/>
      <c r="BI20" s="125"/>
      <c r="BJ20" s="125"/>
      <c r="BK20" s="125"/>
      <c r="BM20" s="125"/>
      <c r="BN20" s="124"/>
      <c r="BO20" s="123"/>
      <c r="BP20" s="123"/>
      <c r="BQ20" s="123"/>
      <c r="BV20" s="125"/>
      <c r="BW20" s="125"/>
      <c r="BX20" s="125"/>
      <c r="BY20" s="126"/>
      <c r="BZ20" s="126"/>
      <c r="CA20" s="126"/>
      <c r="CC20" s="125"/>
      <c r="CD20" s="125"/>
      <c r="CE20" s="126"/>
      <c r="CF20" s="126"/>
      <c r="CG20" s="126"/>
      <c r="CI20" s="125"/>
      <c r="CJ20" s="126"/>
      <c r="CK20" s="125"/>
      <c r="CL20" s="125"/>
      <c r="CM20" s="125"/>
      <c r="CO20" s="125"/>
      <c r="CP20" s="124"/>
      <c r="CQ20" s="123"/>
      <c r="CR20" s="123"/>
      <c r="CS20" s="123"/>
      <c r="CX20" s="125"/>
      <c r="CY20" s="125"/>
      <c r="CZ20" s="125"/>
      <c r="DA20" s="126"/>
      <c r="DB20" s="126"/>
      <c r="DC20" s="126"/>
      <c r="DE20" s="125"/>
      <c r="DF20" s="125"/>
      <c r="DG20" s="126"/>
      <c r="DH20" s="126"/>
      <c r="DI20" s="126"/>
      <c r="DK20" s="125"/>
      <c r="DL20" s="126"/>
      <c r="DM20" s="125"/>
      <c r="DN20" s="125"/>
      <c r="DO20" s="125"/>
      <c r="DQ20" s="125"/>
      <c r="DR20" s="124"/>
      <c r="DS20" s="123"/>
      <c r="DT20" s="123"/>
      <c r="DU20" s="123"/>
      <c r="DZ20" s="123"/>
      <c r="EA20" s="123"/>
      <c r="EB20" s="123"/>
      <c r="EC20" s="122"/>
    </row>
    <row r="21" spans="1:180" ht="15.65" customHeight="1" x14ac:dyDescent="0.3">
      <c r="A21" s="150"/>
      <c r="B21" s="129"/>
      <c r="C21" s="128"/>
      <c r="D21" s="125"/>
      <c r="E21" s="125"/>
      <c r="F21" s="125"/>
      <c r="G21" s="125"/>
      <c r="H21" s="618"/>
      <c r="I21" s="125"/>
      <c r="J21" s="632"/>
      <c r="K21" s="125"/>
      <c r="L21" s="633"/>
      <c r="EC21" s="150"/>
      <c r="ED21" s="144"/>
    </row>
    <row r="22" spans="1:180" ht="6" customHeight="1" thickBot="1" x14ac:dyDescent="0.35">
      <c r="A22" s="150"/>
      <c r="B22" s="129"/>
      <c r="J22" s="628"/>
      <c r="L22" s="629"/>
      <c r="EC22" s="150"/>
      <c r="ED22" s="144"/>
    </row>
    <row r="23" spans="1:180" ht="18" x14ac:dyDescent="0.35">
      <c r="A23" s="150"/>
      <c r="B23" s="144"/>
      <c r="C23" s="961"/>
      <c r="D23" s="521" t="s">
        <v>23</v>
      </c>
      <c r="E23" s="489"/>
      <c r="F23" s="489"/>
      <c r="G23" s="489"/>
      <c r="H23" s="489"/>
      <c r="I23" s="489"/>
      <c r="J23" s="634"/>
      <c r="K23" s="492"/>
      <c r="L23" s="1008"/>
      <c r="M23" s="174"/>
      <c r="N23" s="163"/>
      <c r="O23" s="163"/>
      <c r="P23" s="163"/>
      <c r="Q23" s="163"/>
      <c r="R23" s="163"/>
      <c r="S23" s="163"/>
      <c r="U23" s="472" t="s">
        <v>43</v>
      </c>
      <c r="V23" s="473" t="s">
        <v>44</v>
      </c>
      <c r="W23" s="474" t="s">
        <v>45</v>
      </c>
      <c r="Y23" s="163"/>
      <c r="AA23" s="472" t="s">
        <v>43</v>
      </c>
      <c r="AB23" s="473" t="s">
        <v>44</v>
      </c>
      <c r="AC23" s="474" t="s">
        <v>45</v>
      </c>
      <c r="AE23" s="163"/>
      <c r="AF23" s="118"/>
      <c r="AG23" s="472" t="s">
        <v>43</v>
      </c>
      <c r="AH23" s="473" t="s">
        <v>44</v>
      </c>
      <c r="AI23" s="474" t="s">
        <v>45</v>
      </c>
      <c r="AK23" s="163"/>
      <c r="AL23" s="118"/>
      <c r="AM23" s="472" t="s">
        <v>43</v>
      </c>
      <c r="AN23" s="473" t="s">
        <v>44</v>
      </c>
      <c r="AO23" s="474" t="s">
        <v>45</v>
      </c>
      <c r="AT23" s="163"/>
      <c r="AU23" s="163"/>
      <c r="AW23" s="194" t="s">
        <v>43</v>
      </c>
      <c r="AX23" s="194" t="s">
        <v>44</v>
      </c>
      <c r="AY23" s="194" t="s">
        <v>45</v>
      </c>
      <c r="BA23" s="163"/>
      <c r="BC23" s="194" t="s">
        <v>43</v>
      </c>
      <c r="BD23" s="194" t="s">
        <v>44</v>
      </c>
      <c r="BE23" s="194" t="s">
        <v>45</v>
      </c>
      <c r="BG23" s="163"/>
      <c r="BH23" s="118"/>
      <c r="BI23" s="194" t="s">
        <v>43</v>
      </c>
      <c r="BJ23" s="194" t="s">
        <v>44</v>
      </c>
      <c r="BK23" s="194" t="s">
        <v>45</v>
      </c>
      <c r="BM23" s="163"/>
      <c r="BN23" s="118"/>
      <c r="BO23" s="194" t="s">
        <v>43</v>
      </c>
      <c r="BP23" s="194" t="s">
        <v>44</v>
      </c>
      <c r="BQ23" s="195" t="s">
        <v>45</v>
      </c>
      <c r="BV23" s="163"/>
      <c r="BW23" s="163"/>
      <c r="BY23" s="194" t="s">
        <v>43</v>
      </c>
      <c r="BZ23" s="194" t="s">
        <v>44</v>
      </c>
      <c r="CA23" s="194" t="s">
        <v>45</v>
      </c>
      <c r="CC23" s="163"/>
      <c r="CE23" s="194" t="s">
        <v>43</v>
      </c>
      <c r="CF23" s="194" t="s">
        <v>44</v>
      </c>
      <c r="CG23" s="194" t="s">
        <v>45</v>
      </c>
      <c r="CI23" s="163"/>
      <c r="CJ23" s="118"/>
      <c r="CK23" s="194" t="s">
        <v>43</v>
      </c>
      <c r="CL23" s="194" t="s">
        <v>44</v>
      </c>
      <c r="CM23" s="194" t="s">
        <v>45</v>
      </c>
      <c r="CO23" s="163"/>
      <c r="CP23" s="118"/>
      <c r="CQ23" s="194" t="s">
        <v>43</v>
      </c>
      <c r="CR23" s="194" t="s">
        <v>44</v>
      </c>
      <c r="CS23" s="195" t="s">
        <v>45</v>
      </c>
      <c r="CX23" s="163"/>
      <c r="CY23" s="163"/>
      <c r="DA23" s="194" t="s">
        <v>43</v>
      </c>
      <c r="DB23" s="194" t="s">
        <v>44</v>
      </c>
      <c r="DC23" s="194" t="s">
        <v>45</v>
      </c>
      <c r="DE23" s="163"/>
      <c r="DG23" s="194" t="s">
        <v>43</v>
      </c>
      <c r="DH23" s="194" t="s">
        <v>44</v>
      </c>
      <c r="DI23" s="194" t="s">
        <v>45</v>
      </c>
      <c r="DK23" s="163"/>
      <c r="DL23" s="118"/>
      <c r="DM23" s="194" t="s">
        <v>43</v>
      </c>
      <c r="DN23" s="194" t="s">
        <v>44</v>
      </c>
      <c r="DO23" s="194" t="s">
        <v>45</v>
      </c>
      <c r="DQ23" s="163"/>
      <c r="DR23" s="118"/>
      <c r="DS23" s="194" t="s">
        <v>43</v>
      </c>
      <c r="DT23" s="194" t="s">
        <v>44</v>
      </c>
      <c r="DU23" s="195" t="s">
        <v>45</v>
      </c>
      <c r="DZ23" s="174"/>
      <c r="EA23" s="483" t="s">
        <v>44</v>
      </c>
      <c r="EB23" s="474" t="s">
        <v>46</v>
      </c>
      <c r="EC23" s="150"/>
      <c r="EF23" s="193"/>
      <c r="EG23" s="193"/>
      <c r="EH23" s="193"/>
      <c r="EI23" s="193"/>
      <c r="EJ23" s="193"/>
      <c r="EK23" s="193"/>
      <c r="EL23" s="193"/>
      <c r="EM23" s="193"/>
      <c r="EN23" s="193"/>
      <c r="EO23" s="193"/>
      <c r="EP23" s="193"/>
      <c r="EQ23" s="193"/>
      <c r="ER23" s="193"/>
      <c r="ES23" s="193"/>
      <c r="ET23" s="193"/>
      <c r="EU23" s="193"/>
      <c r="EV23" s="193"/>
      <c r="EW23" s="158"/>
      <c r="EX23" s="158"/>
      <c r="EY23" s="178"/>
      <c r="EZ23" s="158"/>
      <c r="FD23" s="193"/>
      <c r="FE23" s="193"/>
      <c r="FF23" s="193"/>
      <c r="FG23" s="193"/>
      <c r="FH23" s="193"/>
      <c r="FI23" s="193"/>
      <c r="FJ23" s="193"/>
      <c r="FK23" s="193"/>
      <c r="FL23" s="193"/>
      <c r="FM23" s="193"/>
      <c r="FN23" s="193"/>
      <c r="FO23" s="193"/>
      <c r="FP23" s="193"/>
      <c r="FQ23" s="193"/>
      <c r="FR23" s="193"/>
      <c r="FS23" s="193"/>
      <c r="FT23" s="193"/>
      <c r="FU23" s="158"/>
      <c r="FV23" s="158"/>
      <c r="FW23" s="178"/>
      <c r="FX23" s="158"/>
    </row>
    <row r="24" spans="1:180" ht="15.5" x14ac:dyDescent="0.35">
      <c r="A24" s="150"/>
      <c r="B24" s="144"/>
      <c r="C24" s="962"/>
      <c r="D24" s="466" t="s">
        <v>47</v>
      </c>
      <c r="E24" s="467" t="s">
        <v>48</v>
      </c>
      <c r="F24" s="466"/>
      <c r="G24" s="466"/>
      <c r="H24" s="466"/>
      <c r="I24" s="466"/>
      <c r="J24" s="635" t="s">
        <v>49</v>
      </c>
      <c r="K24" s="468" t="s">
        <v>50</v>
      </c>
      <c r="L24" s="1009"/>
      <c r="M24" s="158"/>
      <c r="N24" s="163"/>
      <c r="O24" s="163"/>
      <c r="P24" s="163"/>
      <c r="Q24" s="163"/>
      <c r="R24" s="163"/>
      <c r="S24" s="163"/>
      <c r="U24" s="475" t="str">
        <f>"["&amp; 'Zusammenfassung (DE)'!I14 &amp;"/ME]"</f>
        <v>[EUR/ME]</v>
      </c>
      <c r="V24" s="470" t="s">
        <v>51</v>
      </c>
      <c r="W24" s="476" t="str">
        <f>"["&amp; 'Zusammenfassung (DE)'!$I$14 &amp;"]"</f>
        <v>[EUR]</v>
      </c>
      <c r="Y24" s="163"/>
      <c r="AA24" s="475" t="str">
        <f>"["&amp; 'Zusammenfassung (DE)'!$I$14 &amp;"/ME]"</f>
        <v>[EUR/ME]</v>
      </c>
      <c r="AB24" s="470" t="s">
        <v>51</v>
      </c>
      <c r="AC24" s="476" t="str">
        <f>"["&amp; 'Zusammenfassung (DE)'!$I$14 &amp;"]"</f>
        <v>[EUR]</v>
      </c>
      <c r="AE24" s="163"/>
      <c r="AF24" s="118"/>
      <c r="AG24" s="475" t="str">
        <f>"["&amp; 'Zusammenfassung (DE)'!$I$14 &amp;"/ME]"</f>
        <v>[EUR/ME]</v>
      </c>
      <c r="AH24" s="470" t="s">
        <v>51</v>
      </c>
      <c r="AI24" s="476" t="str">
        <f>"["&amp; 'Zusammenfassung (DE)'!$I$14 &amp;"]"</f>
        <v>[EUR]</v>
      </c>
      <c r="AK24" s="163"/>
      <c r="AL24" s="118"/>
      <c r="AM24" s="475" t="str">
        <f>"["&amp; 'Zusammenfassung (DE)'!$I$14 &amp;"/ME]"</f>
        <v>[EUR/ME]</v>
      </c>
      <c r="AN24" s="470" t="s">
        <v>51</v>
      </c>
      <c r="AO24" s="476" t="str">
        <f>"["&amp; 'Zusammenfassung (DE)'!$I$14 &amp;"]"</f>
        <v>[EUR]</v>
      </c>
      <c r="AT24" s="163"/>
      <c r="AU24" s="163"/>
      <c r="AW24" s="175" t="str">
        <f>"["&amp; 'Zusammenfassung (DE)'!$I$14 &amp;"/ME]"</f>
        <v>[EUR/ME]</v>
      </c>
      <c r="AX24" s="175" t="s">
        <v>51</v>
      </c>
      <c r="AY24" s="175" t="str">
        <f>"["&amp; 'Zusammenfassung (DE)'!$I$14 &amp;"]"</f>
        <v>[EUR]</v>
      </c>
      <c r="BA24" s="163"/>
      <c r="BC24" s="175" t="str">
        <f>"["&amp; 'Zusammenfassung (DE)'!$I$14 &amp;"/ME]"</f>
        <v>[EUR/ME]</v>
      </c>
      <c r="BD24" s="175" t="s">
        <v>51</v>
      </c>
      <c r="BE24" s="175" t="str">
        <f>"["&amp; 'Zusammenfassung (DE)'!$I$14 &amp;"]"</f>
        <v>[EUR]</v>
      </c>
      <c r="BG24" s="163"/>
      <c r="BH24" s="118"/>
      <c r="BI24" s="175" t="str">
        <f>"["&amp; 'Zusammenfassung (DE)'!$I$14 &amp;"/ME]"</f>
        <v>[EUR/ME]</v>
      </c>
      <c r="BJ24" s="175" t="s">
        <v>51</v>
      </c>
      <c r="BK24" s="175" t="str">
        <f>"["&amp; 'Zusammenfassung (DE)'!$I$14 &amp;"]"</f>
        <v>[EUR]</v>
      </c>
      <c r="BM24" s="163"/>
      <c r="BN24" s="118"/>
      <c r="BO24" s="175" t="str">
        <f>"["&amp; 'Zusammenfassung (DE)'!$I$14 &amp;"/ME]"</f>
        <v>[EUR/ME]</v>
      </c>
      <c r="BP24" s="175" t="s">
        <v>51</v>
      </c>
      <c r="BQ24" s="175" t="str">
        <f>"["&amp; 'Zusammenfassung (DE)'!$I$14 &amp;"]"</f>
        <v>[EUR]</v>
      </c>
      <c r="BV24" s="163"/>
      <c r="BW24" s="163"/>
      <c r="BY24" s="175" t="str">
        <f>"["&amp; 'Zusammenfassung (DE)'!$I$14 &amp;"/ME]"</f>
        <v>[EUR/ME]</v>
      </c>
      <c r="BZ24" s="175" t="s">
        <v>51</v>
      </c>
      <c r="CA24" s="175" t="str">
        <f>"["&amp; 'Zusammenfassung (DE)'!$I$14 &amp;"]"</f>
        <v>[EUR]</v>
      </c>
      <c r="CC24" s="163"/>
      <c r="CE24" s="175" t="str">
        <f>"["&amp; 'Zusammenfassung (DE)'!$I$14 &amp;"/ME]"</f>
        <v>[EUR/ME]</v>
      </c>
      <c r="CF24" s="175" t="s">
        <v>51</v>
      </c>
      <c r="CG24" s="175" t="str">
        <f>"["&amp; 'Zusammenfassung (DE)'!$I$14 &amp;"]"</f>
        <v>[EUR]</v>
      </c>
      <c r="CI24" s="163"/>
      <c r="CJ24" s="118"/>
      <c r="CK24" s="175" t="str">
        <f>"["&amp; 'Zusammenfassung (DE)'!$I$14 &amp;"/ME]"</f>
        <v>[EUR/ME]</v>
      </c>
      <c r="CL24" s="175" t="s">
        <v>51</v>
      </c>
      <c r="CM24" s="175" t="str">
        <f>"["&amp; 'Zusammenfassung (DE)'!$I$14 &amp;"]"</f>
        <v>[EUR]</v>
      </c>
      <c r="CO24" s="163"/>
      <c r="CP24" s="118"/>
      <c r="CQ24" s="175" t="str">
        <f>"["&amp; 'Zusammenfassung (DE)'!$I$14 &amp;"/ME]"</f>
        <v>[EUR/ME]</v>
      </c>
      <c r="CR24" s="175" t="s">
        <v>51</v>
      </c>
      <c r="CS24" s="175" t="str">
        <f>"["&amp; 'Zusammenfassung (DE)'!$I$14 &amp;"]"</f>
        <v>[EUR]</v>
      </c>
      <c r="CX24" s="163"/>
      <c r="CY24" s="163"/>
      <c r="DA24" s="175" t="str">
        <f>"["&amp; 'Zusammenfassung (DE)'!$I$14 &amp;"/ME]"</f>
        <v>[EUR/ME]</v>
      </c>
      <c r="DB24" s="175" t="s">
        <v>51</v>
      </c>
      <c r="DC24" s="175" t="str">
        <f>"["&amp; 'Zusammenfassung (DE)'!$I$14 &amp;"]"</f>
        <v>[EUR]</v>
      </c>
      <c r="DE24" s="163"/>
      <c r="DG24" s="175" t="str">
        <f>"["&amp; 'Zusammenfassung (DE)'!$I$14 &amp;"/ME]"</f>
        <v>[EUR/ME]</v>
      </c>
      <c r="DH24" s="175" t="s">
        <v>51</v>
      </c>
      <c r="DI24" s="175" t="str">
        <f>"["&amp; 'Zusammenfassung (DE)'!$I$14 &amp;"]"</f>
        <v>[EUR]</v>
      </c>
      <c r="DK24" s="163"/>
      <c r="DL24" s="118"/>
      <c r="DM24" s="175" t="str">
        <f>"["&amp; 'Zusammenfassung (DE)'!$I$14 &amp;"/ME]"</f>
        <v>[EUR/ME]</v>
      </c>
      <c r="DN24" s="175" t="s">
        <v>51</v>
      </c>
      <c r="DO24" s="175" t="str">
        <f>"["&amp; 'Zusammenfassung (DE)'!$I$14 &amp;"]"</f>
        <v>[EUR]</v>
      </c>
      <c r="DQ24" s="163"/>
      <c r="DR24" s="118"/>
      <c r="DS24" s="175" t="str">
        <f>"["&amp; 'Zusammenfassung (DE)'!$I$14 &amp;"/ME]"</f>
        <v>[EUR/ME]</v>
      </c>
      <c r="DT24" s="175" t="s">
        <v>51</v>
      </c>
      <c r="DU24" s="175" t="str">
        <f>"["&amp; 'Zusammenfassung (DE)'!$I$14 &amp;"]"</f>
        <v>[EUR]</v>
      </c>
      <c r="DZ24" s="158"/>
      <c r="EA24" s="484" t="s">
        <v>51</v>
      </c>
      <c r="EB24" s="476" t="str">
        <f>"["&amp; 'Zusammenfassung (DE)'!$I$14 &amp;"]"</f>
        <v>[EUR]</v>
      </c>
      <c r="EC24" s="150"/>
      <c r="EF24" s="163"/>
      <c r="EG24" s="156"/>
      <c r="EH24" s="156"/>
      <c r="EI24" s="156"/>
      <c r="EJ24" s="156"/>
      <c r="EW24" s="158"/>
      <c r="EX24" s="158"/>
      <c r="EY24" s="178"/>
      <c r="EZ24" s="158"/>
      <c r="FD24" s="163"/>
      <c r="FE24" s="156"/>
      <c r="FF24" s="156"/>
      <c r="FG24" s="156"/>
      <c r="FH24" s="156"/>
      <c r="FU24" s="158"/>
      <c r="FV24" s="158"/>
      <c r="FW24" s="178"/>
      <c r="FX24" s="158"/>
    </row>
    <row r="25" spans="1:180" ht="16" customHeight="1" outlineLevel="1" x14ac:dyDescent="0.25">
      <c r="A25" s="150"/>
      <c r="B25" s="144"/>
      <c r="C25" s="963" t="str">
        <f t="shared" ref="C25:C33" si="0">"FK" &amp; ROW(C25)-ROW($C$23)-1</f>
        <v>FK1</v>
      </c>
      <c r="D25" s="971" t="s">
        <v>52</v>
      </c>
      <c r="E25" s="983" t="s">
        <v>53</v>
      </c>
      <c r="F25" s="984"/>
      <c r="G25" s="984"/>
      <c r="H25" s="984"/>
      <c r="I25" s="984"/>
      <c r="J25" s="985"/>
      <c r="K25" s="986"/>
      <c r="L25" s="1010"/>
      <c r="M25" s="189"/>
      <c r="N25" s="166"/>
      <c r="O25" s="165"/>
      <c r="P25" s="111"/>
      <c r="Q25" s="111"/>
      <c r="R25" s="111"/>
      <c r="S25" s="166"/>
      <c r="U25" s="477"/>
      <c r="V25" s="192"/>
      <c r="W25" s="478">
        <f t="shared" ref="W25:W33" si="1">U25*V25</f>
        <v>0</v>
      </c>
      <c r="Y25" s="166"/>
      <c r="AA25" s="477"/>
      <c r="AB25" s="192"/>
      <c r="AC25" s="478">
        <f t="shared" ref="AC25:AC33" si="2">AA25*AB25</f>
        <v>0</v>
      </c>
      <c r="AE25" s="166"/>
      <c r="AF25" s="118"/>
      <c r="AG25" s="477"/>
      <c r="AH25" s="192"/>
      <c r="AI25" s="478">
        <f t="shared" ref="AI25:AI33" si="3">AG25*AH25</f>
        <v>0</v>
      </c>
      <c r="AK25" s="166"/>
      <c r="AL25" s="118"/>
      <c r="AM25" s="477"/>
      <c r="AN25" s="192"/>
      <c r="AO25" s="478">
        <f t="shared" ref="AO25:AO33" si="4">AM25*AN25</f>
        <v>0</v>
      </c>
      <c r="AT25" s="111"/>
      <c r="AU25" s="166"/>
      <c r="AW25" s="168"/>
      <c r="AX25" s="192"/>
      <c r="AY25" s="170">
        <f t="shared" ref="AY25:AY33" si="5">AW25*AX25</f>
        <v>0</v>
      </c>
      <c r="BA25" s="166"/>
      <c r="BC25" s="168"/>
      <c r="BD25" s="192"/>
      <c r="BE25" s="170">
        <f t="shared" ref="BE25:BE33" si="6">BC25*BD25</f>
        <v>0</v>
      </c>
      <c r="BG25" s="166"/>
      <c r="BH25" s="118"/>
      <c r="BI25" s="168"/>
      <c r="BJ25" s="192"/>
      <c r="BK25" s="170">
        <f t="shared" ref="BK25:BK33" si="7">BI25*BJ25</f>
        <v>0</v>
      </c>
      <c r="BM25" s="166"/>
      <c r="BN25" s="118"/>
      <c r="BO25" s="168"/>
      <c r="BP25" s="192"/>
      <c r="BQ25" s="170">
        <f t="shared" ref="BQ25:BQ33" si="8">BO25*BP25</f>
        <v>0</v>
      </c>
      <c r="BV25" s="111"/>
      <c r="BW25" s="166"/>
      <c r="BY25" s="168"/>
      <c r="BZ25" s="192"/>
      <c r="CA25" s="170">
        <f t="shared" ref="CA25:CA33" si="9">BY25*BZ25</f>
        <v>0</v>
      </c>
      <c r="CC25" s="166"/>
      <c r="CE25" s="168"/>
      <c r="CF25" s="192"/>
      <c r="CG25" s="170">
        <f t="shared" ref="CG25:CG33" si="10">CE25*CF25</f>
        <v>0</v>
      </c>
      <c r="CI25" s="166"/>
      <c r="CJ25" s="118"/>
      <c r="CK25" s="168"/>
      <c r="CL25" s="192"/>
      <c r="CM25" s="170">
        <f t="shared" ref="CM25:CM33" si="11">CK25*CL25</f>
        <v>0</v>
      </c>
      <c r="CO25" s="166"/>
      <c r="CP25" s="118"/>
      <c r="CQ25" s="168"/>
      <c r="CR25" s="192"/>
      <c r="CS25" s="170">
        <f t="shared" ref="CS25:CS33" si="12">CQ25*CR25</f>
        <v>0</v>
      </c>
      <c r="CX25" s="111"/>
      <c r="CY25" s="166"/>
      <c r="DA25" s="168"/>
      <c r="DB25" s="192"/>
      <c r="DC25" s="170">
        <f t="shared" ref="DC25:DC33" si="13">DA25*DB25</f>
        <v>0</v>
      </c>
      <c r="DE25" s="166"/>
      <c r="DG25" s="168"/>
      <c r="DH25" s="192"/>
      <c r="DI25" s="170">
        <f t="shared" ref="DI25:DI33" si="14">DG25*DH25</f>
        <v>0</v>
      </c>
      <c r="DK25" s="166"/>
      <c r="DL25" s="118"/>
      <c r="DM25" s="168"/>
      <c r="DN25" s="192"/>
      <c r="DO25" s="170">
        <f t="shared" ref="DO25:DO33" si="15">DM25*DN25</f>
        <v>0</v>
      </c>
      <c r="DQ25" s="166"/>
      <c r="DR25" s="118"/>
      <c r="DS25" s="168"/>
      <c r="DT25" s="192"/>
      <c r="DU25" s="170">
        <f t="shared" ref="DU25:DU33" si="16">DS25*DT25</f>
        <v>0</v>
      </c>
      <c r="DZ25" s="189"/>
      <c r="EA25" s="485">
        <f t="shared" ref="EA25:EA33" si="17">SUMPRODUCT((U$23:DU$23=V$23)*(U25:DU25))</f>
        <v>0</v>
      </c>
      <c r="EB25" s="486">
        <f t="shared" ref="EB25:EB33" si="18">SUMPRODUCT((U$23:DU$23=W$23)*(U25:DU25))</f>
        <v>0</v>
      </c>
      <c r="EC25" s="150"/>
      <c r="EF25" s="163"/>
      <c r="EW25" s="159"/>
      <c r="EX25" s="159"/>
      <c r="EY25" s="161"/>
      <c r="EZ25" s="112"/>
      <c r="FD25" s="163"/>
      <c r="FU25" s="159"/>
      <c r="FV25" s="159"/>
      <c r="FW25" s="161"/>
      <c r="FX25" s="112"/>
    </row>
    <row r="26" spans="1:180" ht="16" customHeight="1" outlineLevel="1" x14ac:dyDescent="0.25">
      <c r="A26" s="150"/>
      <c r="B26" s="144"/>
      <c r="C26" s="963" t="str">
        <f t="shared" si="0"/>
        <v>FK2</v>
      </c>
      <c r="D26" s="971" t="s">
        <v>54</v>
      </c>
      <c r="E26" s="983" t="s">
        <v>55</v>
      </c>
      <c r="F26" s="984"/>
      <c r="G26" s="984"/>
      <c r="H26" s="984"/>
      <c r="I26" s="984"/>
      <c r="J26" s="985"/>
      <c r="K26" s="984"/>
      <c r="L26" s="1011"/>
      <c r="M26" s="189"/>
      <c r="N26" s="166"/>
      <c r="O26" s="165"/>
      <c r="P26" s="111"/>
      <c r="Q26" s="111"/>
      <c r="R26" s="111"/>
      <c r="S26" s="166"/>
      <c r="U26" s="477"/>
      <c r="V26" s="192"/>
      <c r="W26" s="478">
        <f t="shared" si="1"/>
        <v>0</v>
      </c>
      <c r="Y26" s="166"/>
      <c r="AA26" s="477"/>
      <c r="AB26" s="192"/>
      <c r="AC26" s="478">
        <f t="shared" si="2"/>
        <v>0</v>
      </c>
      <c r="AE26" s="166"/>
      <c r="AF26" s="118"/>
      <c r="AG26" s="477"/>
      <c r="AH26" s="192"/>
      <c r="AI26" s="478">
        <f t="shared" si="3"/>
        <v>0</v>
      </c>
      <c r="AK26" s="166"/>
      <c r="AL26" s="118"/>
      <c r="AM26" s="477"/>
      <c r="AN26" s="192"/>
      <c r="AO26" s="478">
        <f t="shared" si="4"/>
        <v>0</v>
      </c>
      <c r="AT26" s="111"/>
      <c r="AU26" s="166"/>
      <c r="AW26" s="168"/>
      <c r="AX26" s="192"/>
      <c r="AY26" s="170">
        <f t="shared" si="5"/>
        <v>0</v>
      </c>
      <c r="BA26" s="166"/>
      <c r="BC26" s="168"/>
      <c r="BD26" s="192"/>
      <c r="BE26" s="170">
        <f t="shared" si="6"/>
        <v>0</v>
      </c>
      <c r="BG26" s="166"/>
      <c r="BH26" s="118"/>
      <c r="BI26" s="168"/>
      <c r="BJ26" s="192"/>
      <c r="BK26" s="170">
        <f t="shared" si="7"/>
        <v>0</v>
      </c>
      <c r="BM26" s="166"/>
      <c r="BN26" s="118"/>
      <c r="BO26" s="168"/>
      <c r="BP26" s="192"/>
      <c r="BQ26" s="170">
        <f t="shared" si="8"/>
        <v>0</v>
      </c>
      <c r="BV26" s="111"/>
      <c r="BW26" s="166"/>
      <c r="BY26" s="168"/>
      <c r="BZ26" s="192"/>
      <c r="CA26" s="170">
        <f t="shared" si="9"/>
        <v>0</v>
      </c>
      <c r="CC26" s="166"/>
      <c r="CE26" s="168"/>
      <c r="CF26" s="192"/>
      <c r="CG26" s="170">
        <f t="shared" si="10"/>
        <v>0</v>
      </c>
      <c r="CI26" s="166"/>
      <c r="CJ26" s="118"/>
      <c r="CK26" s="168"/>
      <c r="CL26" s="192"/>
      <c r="CM26" s="170">
        <f t="shared" si="11"/>
        <v>0</v>
      </c>
      <c r="CO26" s="166"/>
      <c r="CP26" s="118"/>
      <c r="CQ26" s="168"/>
      <c r="CR26" s="192"/>
      <c r="CS26" s="170">
        <f t="shared" si="12"/>
        <v>0</v>
      </c>
      <c r="CX26" s="111"/>
      <c r="CY26" s="166"/>
      <c r="DA26" s="168"/>
      <c r="DB26" s="192"/>
      <c r="DC26" s="170">
        <f t="shared" si="13"/>
        <v>0</v>
      </c>
      <c r="DE26" s="166"/>
      <c r="DG26" s="168"/>
      <c r="DH26" s="192"/>
      <c r="DI26" s="170">
        <f t="shared" si="14"/>
        <v>0</v>
      </c>
      <c r="DK26" s="166"/>
      <c r="DL26" s="118"/>
      <c r="DM26" s="168"/>
      <c r="DN26" s="192"/>
      <c r="DO26" s="170">
        <f t="shared" si="15"/>
        <v>0</v>
      </c>
      <c r="DQ26" s="166"/>
      <c r="DR26" s="118"/>
      <c r="DS26" s="168"/>
      <c r="DT26" s="192"/>
      <c r="DU26" s="170">
        <f t="shared" si="16"/>
        <v>0</v>
      </c>
      <c r="DZ26" s="189"/>
      <c r="EA26" s="485">
        <f t="shared" si="17"/>
        <v>0</v>
      </c>
      <c r="EB26" s="486">
        <f t="shared" si="18"/>
        <v>0</v>
      </c>
      <c r="EC26" s="150"/>
      <c r="EF26" s="163"/>
      <c r="EW26" s="159"/>
      <c r="EX26" s="159"/>
      <c r="EY26" s="161"/>
      <c r="EZ26" s="112"/>
      <c r="FD26" s="163"/>
      <c r="FU26" s="159"/>
      <c r="FV26" s="159"/>
      <c r="FW26" s="161"/>
      <c r="FX26" s="112"/>
    </row>
    <row r="27" spans="1:180" ht="16" customHeight="1" outlineLevel="1" x14ac:dyDescent="0.25">
      <c r="A27" s="150"/>
      <c r="B27" s="144"/>
      <c r="C27" s="963" t="str">
        <f t="shared" si="0"/>
        <v>FK3</v>
      </c>
      <c r="D27" s="971" t="s">
        <v>56</v>
      </c>
      <c r="E27" s="983"/>
      <c r="F27" s="984"/>
      <c r="G27" s="984"/>
      <c r="H27" s="984"/>
      <c r="I27" s="984"/>
      <c r="J27" s="985"/>
      <c r="K27" s="984"/>
      <c r="L27" s="1011"/>
      <c r="M27" s="189"/>
      <c r="N27" s="166"/>
      <c r="O27" s="165"/>
      <c r="P27" s="111"/>
      <c r="Q27" s="111"/>
      <c r="R27" s="111"/>
      <c r="S27" s="166"/>
      <c r="U27" s="477"/>
      <c r="V27" s="192"/>
      <c r="W27" s="478">
        <f t="shared" si="1"/>
        <v>0</v>
      </c>
      <c r="Y27" s="166"/>
      <c r="AA27" s="477"/>
      <c r="AB27" s="192"/>
      <c r="AC27" s="478">
        <f t="shared" si="2"/>
        <v>0</v>
      </c>
      <c r="AE27" s="166"/>
      <c r="AF27" s="118"/>
      <c r="AG27" s="477"/>
      <c r="AH27" s="192"/>
      <c r="AI27" s="478">
        <f t="shared" si="3"/>
        <v>0</v>
      </c>
      <c r="AK27" s="166"/>
      <c r="AL27" s="118"/>
      <c r="AM27" s="477"/>
      <c r="AN27" s="192"/>
      <c r="AO27" s="478">
        <f t="shared" si="4"/>
        <v>0</v>
      </c>
      <c r="AT27" s="111"/>
      <c r="AU27" s="166"/>
      <c r="AW27" s="168"/>
      <c r="AX27" s="192"/>
      <c r="AY27" s="170">
        <f t="shared" si="5"/>
        <v>0</v>
      </c>
      <c r="BA27" s="166"/>
      <c r="BC27" s="168"/>
      <c r="BD27" s="192"/>
      <c r="BE27" s="170">
        <f t="shared" si="6"/>
        <v>0</v>
      </c>
      <c r="BG27" s="166"/>
      <c r="BH27" s="118"/>
      <c r="BI27" s="168"/>
      <c r="BJ27" s="192"/>
      <c r="BK27" s="170">
        <f t="shared" si="7"/>
        <v>0</v>
      </c>
      <c r="BM27" s="166"/>
      <c r="BN27" s="118"/>
      <c r="BO27" s="168"/>
      <c r="BP27" s="192"/>
      <c r="BQ27" s="170">
        <f t="shared" si="8"/>
        <v>0</v>
      </c>
      <c r="BV27" s="111"/>
      <c r="BW27" s="166"/>
      <c r="BY27" s="168"/>
      <c r="BZ27" s="192"/>
      <c r="CA27" s="170">
        <f t="shared" si="9"/>
        <v>0</v>
      </c>
      <c r="CC27" s="166"/>
      <c r="CE27" s="168"/>
      <c r="CF27" s="192"/>
      <c r="CG27" s="170">
        <f t="shared" si="10"/>
        <v>0</v>
      </c>
      <c r="CI27" s="166"/>
      <c r="CJ27" s="118"/>
      <c r="CK27" s="168"/>
      <c r="CL27" s="192"/>
      <c r="CM27" s="170">
        <f t="shared" si="11"/>
        <v>0</v>
      </c>
      <c r="CO27" s="166"/>
      <c r="CP27" s="118"/>
      <c r="CQ27" s="168"/>
      <c r="CR27" s="192"/>
      <c r="CS27" s="170">
        <f t="shared" si="12"/>
        <v>0</v>
      </c>
      <c r="CX27" s="111"/>
      <c r="CY27" s="166"/>
      <c r="DA27" s="168"/>
      <c r="DB27" s="192"/>
      <c r="DC27" s="170">
        <f t="shared" si="13"/>
        <v>0</v>
      </c>
      <c r="DE27" s="166"/>
      <c r="DG27" s="168"/>
      <c r="DH27" s="192"/>
      <c r="DI27" s="170">
        <f t="shared" si="14"/>
        <v>0</v>
      </c>
      <c r="DK27" s="166"/>
      <c r="DL27" s="118"/>
      <c r="DM27" s="168"/>
      <c r="DN27" s="192"/>
      <c r="DO27" s="170">
        <f t="shared" si="15"/>
        <v>0</v>
      </c>
      <c r="DQ27" s="166"/>
      <c r="DR27" s="118"/>
      <c r="DS27" s="168"/>
      <c r="DT27" s="192"/>
      <c r="DU27" s="170">
        <f t="shared" si="16"/>
        <v>0</v>
      </c>
      <c r="DZ27" s="189"/>
      <c r="EA27" s="485">
        <f t="shared" si="17"/>
        <v>0</v>
      </c>
      <c r="EB27" s="486">
        <f t="shared" si="18"/>
        <v>0</v>
      </c>
      <c r="EC27" s="150"/>
      <c r="ED27" s="144"/>
      <c r="EF27" s="163"/>
      <c r="EW27" s="159"/>
      <c r="EX27" s="159"/>
      <c r="EY27" s="161"/>
      <c r="EZ27" s="112"/>
      <c r="FD27" s="163"/>
      <c r="FU27" s="159"/>
      <c r="FV27" s="159"/>
      <c r="FW27" s="161"/>
      <c r="FX27" s="112"/>
    </row>
    <row r="28" spans="1:180" ht="16" customHeight="1" outlineLevel="1" x14ac:dyDescent="0.25">
      <c r="A28" s="150"/>
      <c r="B28" s="144"/>
      <c r="C28" s="963" t="str">
        <f t="shared" si="0"/>
        <v>FK4</v>
      </c>
      <c r="D28" s="971" t="s">
        <v>57</v>
      </c>
      <c r="E28" s="983" t="s">
        <v>58</v>
      </c>
      <c r="F28" s="984"/>
      <c r="G28" s="984"/>
      <c r="H28" s="984"/>
      <c r="I28" s="984"/>
      <c r="J28" s="985"/>
      <c r="K28" s="984"/>
      <c r="L28" s="1011"/>
      <c r="M28" s="189"/>
      <c r="N28" s="166"/>
      <c r="O28" s="165"/>
      <c r="P28" s="111"/>
      <c r="Q28" s="111"/>
      <c r="R28" s="111"/>
      <c r="S28" s="166"/>
      <c r="U28" s="477"/>
      <c r="V28" s="190"/>
      <c r="W28" s="478">
        <f t="shared" si="1"/>
        <v>0</v>
      </c>
      <c r="Y28" s="166"/>
      <c r="AA28" s="477"/>
      <c r="AB28" s="190"/>
      <c r="AC28" s="478">
        <f t="shared" si="2"/>
        <v>0</v>
      </c>
      <c r="AE28" s="166"/>
      <c r="AF28" s="118"/>
      <c r="AG28" s="477"/>
      <c r="AH28" s="190"/>
      <c r="AI28" s="478">
        <f t="shared" si="3"/>
        <v>0</v>
      </c>
      <c r="AK28" s="166"/>
      <c r="AL28" s="118"/>
      <c r="AM28" s="477"/>
      <c r="AN28" s="190"/>
      <c r="AO28" s="478">
        <f t="shared" si="4"/>
        <v>0</v>
      </c>
      <c r="AT28" s="111"/>
      <c r="AU28" s="166"/>
      <c r="AW28" s="168"/>
      <c r="AX28" s="190"/>
      <c r="AY28" s="170">
        <f t="shared" si="5"/>
        <v>0</v>
      </c>
      <c r="BA28" s="166"/>
      <c r="BC28" s="168"/>
      <c r="BD28" s="190"/>
      <c r="BE28" s="170">
        <f t="shared" si="6"/>
        <v>0</v>
      </c>
      <c r="BG28" s="166"/>
      <c r="BH28" s="118"/>
      <c r="BI28" s="168"/>
      <c r="BJ28" s="190"/>
      <c r="BK28" s="170">
        <f t="shared" si="7"/>
        <v>0</v>
      </c>
      <c r="BM28" s="166"/>
      <c r="BN28" s="118"/>
      <c r="BO28" s="168"/>
      <c r="BP28" s="190"/>
      <c r="BQ28" s="170">
        <f t="shared" si="8"/>
        <v>0</v>
      </c>
      <c r="BV28" s="111"/>
      <c r="BW28" s="166"/>
      <c r="BY28" s="168"/>
      <c r="BZ28" s="190"/>
      <c r="CA28" s="170">
        <f t="shared" si="9"/>
        <v>0</v>
      </c>
      <c r="CC28" s="166"/>
      <c r="CE28" s="168"/>
      <c r="CF28" s="190"/>
      <c r="CG28" s="170">
        <f t="shared" si="10"/>
        <v>0</v>
      </c>
      <c r="CI28" s="166"/>
      <c r="CJ28" s="118"/>
      <c r="CK28" s="168"/>
      <c r="CL28" s="190"/>
      <c r="CM28" s="170">
        <f t="shared" si="11"/>
        <v>0</v>
      </c>
      <c r="CO28" s="166"/>
      <c r="CP28" s="118"/>
      <c r="CQ28" s="168"/>
      <c r="CR28" s="190"/>
      <c r="CS28" s="170">
        <f t="shared" si="12"/>
        <v>0</v>
      </c>
      <c r="CX28" s="111"/>
      <c r="CY28" s="166"/>
      <c r="DA28" s="168"/>
      <c r="DB28" s="190"/>
      <c r="DC28" s="170">
        <f t="shared" si="13"/>
        <v>0</v>
      </c>
      <c r="DE28" s="166"/>
      <c r="DG28" s="168"/>
      <c r="DH28" s="190"/>
      <c r="DI28" s="170">
        <f t="shared" si="14"/>
        <v>0</v>
      </c>
      <c r="DK28" s="166"/>
      <c r="DL28" s="118"/>
      <c r="DM28" s="168"/>
      <c r="DN28" s="190"/>
      <c r="DO28" s="170">
        <f t="shared" si="15"/>
        <v>0</v>
      </c>
      <c r="DQ28" s="166"/>
      <c r="DR28" s="118"/>
      <c r="DS28" s="168"/>
      <c r="DT28" s="190"/>
      <c r="DU28" s="170">
        <f t="shared" si="16"/>
        <v>0</v>
      </c>
      <c r="DZ28" s="189"/>
      <c r="EA28" s="485">
        <f t="shared" si="17"/>
        <v>0</v>
      </c>
      <c r="EB28" s="486">
        <f t="shared" si="18"/>
        <v>0</v>
      </c>
      <c r="EC28" s="150"/>
      <c r="ED28" s="144"/>
      <c r="EF28" s="163"/>
      <c r="EW28" s="159"/>
      <c r="EX28" s="159"/>
      <c r="EY28" s="161"/>
      <c r="EZ28" s="112"/>
      <c r="FD28" s="163"/>
      <c r="FU28" s="159"/>
      <c r="FV28" s="159"/>
      <c r="FW28" s="161"/>
      <c r="FX28" s="112"/>
    </row>
    <row r="29" spans="1:180" ht="16" customHeight="1" outlineLevel="1" x14ac:dyDescent="0.25">
      <c r="A29" s="150"/>
      <c r="B29" s="144"/>
      <c r="C29" s="963" t="str">
        <f>"FK" &amp; ROW(C29)-ROW($C$23)-1</f>
        <v>FK5</v>
      </c>
      <c r="D29" s="971" t="s">
        <v>59</v>
      </c>
      <c r="E29" s="983" t="s">
        <v>60</v>
      </c>
      <c r="F29" s="984"/>
      <c r="G29" s="984"/>
      <c r="H29" s="984"/>
      <c r="I29" s="984"/>
      <c r="J29" s="987"/>
      <c r="K29" s="983"/>
      <c r="L29" s="1011"/>
      <c r="M29" s="189"/>
      <c r="N29" s="166"/>
      <c r="O29" s="165"/>
      <c r="P29" s="111"/>
      <c r="Q29" s="111"/>
      <c r="R29" s="111"/>
      <c r="S29" s="166"/>
      <c r="U29" s="477"/>
      <c r="V29" s="192"/>
      <c r="W29" s="478">
        <f>U29*V29</f>
        <v>0</v>
      </c>
      <c r="Y29" s="166"/>
      <c r="AA29" s="477"/>
      <c r="AB29" s="192"/>
      <c r="AC29" s="478">
        <f>AA29*AB29</f>
        <v>0</v>
      </c>
      <c r="AE29" s="166"/>
      <c r="AF29" s="118"/>
      <c r="AG29" s="477"/>
      <c r="AH29" s="192"/>
      <c r="AI29" s="478">
        <f>AG29*AH29</f>
        <v>0</v>
      </c>
      <c r="AK29" s="166"/>
      <c r="AL29" s="118"/>
      <c r="AM29" s="477"/>
      <c r="AN29" s="192"/>
      <c r="AO29" s="478">
        <f>AM29*AN29</f>
        <v>0</v>
      </c>
      <c r="AT29" s="111"/>
      <c r="AU29" s="166"/>
      <c r="AW29" s="168"/>
      <c r="AX29" s="192"/>
      <c r="AY29" s="170">
        <f>AW29*AX29</f>
        <v>0</v>
      </c>
      <c r="BA29" s="166"/>
      <c r="BC29" s="168"/>
      <c r="BD29" s="192"/>
      <c r="BE29" s="170">
        <f>BC29*BD29</f>
        <v>0</v>
      </c>
      <c r="BG29" s="166"/>
      <c r="BH29" s="118"/>
      <c r="BI29" s="168"/>
      <c r="BJ29" s="192"/>
      <c r="BK29" s="170">
        <f>BI29*BJ29</f>
        <v>0</v>
      </c>
      <c r="BM29" s="166"/>
      <c r="BN29" s="118"/>
      <c r="BO29" s="168"/>
      <c r="BP29" s="192"/>
      <c r="BQ29" s="170">
        <f>BO29*BP29</f>
        <v>0</v>
      </c>
      <c r="BV29" s="111"/>
      <c r="BW29" s="166"/>
      <c r="BY29" s="168"/>
      <c r="BZ29" s="192"/>
      <c r="CA29" s="170">
        <f>BY29*BZ29</f>
        <v>0</v>
      </c>
      <c r="CC29" s="166"/>
      <c r="CE29" s="168"/>
      <c r="CF29" s="192"/>
      <c r="CG29" s="170">
        <f>CE29*CF29</f>
        <v>0</v>
      </c>
      <c r="CI29" s="166"/>
      <c r="CJ29" s="118"/>
      <c r="CK29" s="168"/>
      <c r="CL29" s="192"/>
      <c r="CM29" s="170">
        <f>CK29*CL29</f>
        <v>0</v>
      </c>
      <c r="CO29" s="166"/>
      <c r="CP29" s="118"/>
      <c r="CQ29" s="168"/>
      <c r="CR29" s="192"/>
      <c r="CS29" s="170">
        <f>CQ29*CR29</f>
        <v>0</v>
      </c>
      <c r="CX29" s="111"/>
      <c r="CY29" s="166"/>
      <c r="DA29" s="168"/>
      <c r="DB29" s="192"/>
      <c r="DC29" s="170">
        <f>DA29*DB29</f>
        <v>0</v>
      </c>
      <c r="DE29" s="166"/>
      <c r="DG29" s="168"/>
      <c r="DH29" s="192"/>
      <c r="DI29" s="170">
        <f>DG29*DH29</f>
        <v>0</v>
      </c>
      <c r="DK29" s="166"/>
      <c r="DL29" s="118"/>
      <c r="DM29" s="168"/>
      <c r="DN29" s="192"/>
      <c r="DO29" s="170">
        <f>DM29*DN29</f>
        <v>0</v>
      </c>
      <c r="DQ29" s="166"/>
      <c r="DR29" s="118"/>
      <c r="DS29" s="168"/>
      <c r="DT29" s="192"/>
      <c r="DU29" s="170">
        <f>DS29*DT29</f>
        <v>0</v>
      </c>
      <c r="DZ29" s="189"/>
      <c r="EA29" s="485">
        <f>SUMPRODUCT((U$23:DU$23=V$23)*(U29:DU29))</f>
        <v>0</v>
      </c>
      <c r="EB29" s="486">
        <f>SUMPRODUCT((U$23:DU$23=W$23)*(U29:DU29))</f>
        <v>0</v>
      </c>
      <c r="EC29" s="150"/>
      <c r="ED29" s="144"/>
      <c r="EF29" s="163"/>
      <c r="EW29" s="159"/>
      <c r="EX29" s="159"/>
      <c r="EY29" s="161"/>
      <c r="EZ29" s="112"/>
      <c r="FD29" s="163"/>
      <c r="FU29" s="159"/>
      <c r="FV29" s="159"/>
      <c r="FW29" s="161"/>
      <c r="FX29" s="112"/>
    </row>
    <row r="30" spans="1:180" ht="16" customHeight="1" outlineLevel="1" x14ac:dyDescent="0.25">
      <c r="A30" s="150"/>
      <c r="B30" s="144"/>
      <c r="C30" s="963" t="str">
        <f>"FK" &amp; ROW(C30)-ROW($C$23)-1</f>
        <v>FK6</v>
      </c>
      <c r="D30" s="971" t="s">
        <v>62</v>
      </c>
      <c r="E30" s="983" t="s">
        <v>63</v>
      </c>
      <c r="F30" s="984"/>
      <c r="G30" s="984"/>
      <c r="H30" s="984"/>
      <c r="I30" s="984"/>
      <c r="J30" s="987" t="s">
        <v>61</v>
      </c>
      <c r="K30" s="983"/>
      <c r="L30" s="1011"/>
      <c r="M30" s="189"/>
      <c r="N30" s="166"/>
      <c r="O30" s="165"/>
      <c r="P30" s="111"/>
      <c r="Q30" s="111"/>
      <c r="R30" s="111"/>
      <c r="S30" s="166"/>
      <c r="U30" s="477"/>
      <c r="V30" s="192"/>
      <c r="W30" s="478">
        <f>U30*V30</f>
        <v>0</v>
      </c>
      <c r="Y30" s="166"/>
      <c r="AA30" s="477"/>
      <c r="AB30" s="192"/>
      <c r="AC30" s="478">
        <f>AA30*AB30</f>
        <v>0</v>
      </c>
      <c r="AE30" s="166"/>
      <c r="AF30" s="118"/>
      <c r="AG30" s="477"/>
      <c r="AH30" s="192"/>
      <c r="AI30" s="478">
        <f>AG30*AH30</f>
        <v>0</v>
      </c>
      <c r="AK30" s="166"/>
      <c r="AL30" s="118"/>
      <c r="AM30" s="477"/>
      <c r="AN30" s="192"/>
      <c r="AO30" s="478">
        <f>AM30*AN30</f>
        <v>0</v>
      </c>
      <c r="AT30" s="111"/>
      <c r="AU30" s="166"/>
      <c r="AW30" s="168"/>
      <c r="AX30" s="192"/>
      <c r="AY30" s="170">
        <f>AW30*AX30</f>
        <v>0</v>
      </c>
      <c r="BA30" s="166"/>
      <c r="BC30" s="168"/>
      <c r="BD30" s="192"/>
      <c r="BE30" s="170">
        <f>BC30*BD30</f>
        <v>0</v>
      </c>
      <c r="BG30" s="166"/>
      <c r="BH30" s="118"/>
      <c r="BI30" s="168"/>
      <c r="BJ30" s="192"/>
      <c r="BK30" s="170">
        <f>BI30*BJ30</f>
        <v>0</v>
      </c>
      <c r="BM30" s="166"/>
      <c r="BN30" s="118"/>
      <c r="BO30" s="168"/>
      <c r="BP30" s="192"/>
      <c r="BQ30" s="170">
        <f>BO30*BP30</f>
        <v>0</v>
      </c>
      <c r="BV30" s="111"/>
      <c r="BW30" s="166"/>
      <c r="BY30" s="168"/>
      <c r="BZ30" s="192"/>
      <c r="CA30" s="170">
        <f>BY30*BZ30</f>
        <v>0</v>
      </c>
      <c r="CC30" s="166"/>
      <c r="CE30" s="168"/>
      <c r="CF30" s="192"/>
      <c r="CG30" s="170">
        <f>CE30*CF30</f>
        <v>0</v>
      </c>
      <c r="CI30" s="166"/>
      <c r="CJ30" s="118"/>
      <c r="CK30" s="168"/>
      <c r="CL30" s="192"/>
      <c r="CM30" s="170">
        <f>CK30*CL30</f>
        <v>0</v>
      </c>
      <c r="CO30" s="166"/>
      <c r="CP30" s="118"/>
      <c r="CQ30" s="168"/>
      <c r="CR30" s="192"/>
      <c r="CS30" s="170">
        <f>CQ30*CR30</f>
        <v>0</v>
      </c>
      <c r="CX30" s="111"/>
      <c r="CY30" s="166"/>
      <c r="DA30" s="168"/>
      <c r="DB30" s="192"/>
      <c r="DC30" s="170">
        <f>DA30*DB30</f>
        <v>0</v>
      </c>
      <c r="DE30" s="166"/>
      <c r="DG30" s="168"/>
      <c r="DH30" s="192"/>
      <c r="DI30" s="170">
        <f>DG30*DH30</f>
        <v>0</v>
      </c>
      <c r="DK30" s="166"/>
      <c r="DL30" s="118"/>
      <c r="DM30" s="168"/>
      <c r="DN30" s="192"/>
      <c r="DO30" s="170">
        <f>DM30*DN30</f>
        <v>0</v>
      </c>
      <c r="DQ30" s="166"/>
      <c r="DR30" s="118"/>
      <c r="DS30" s="168"/>
      <c r="DT30" s="192"/>
      <c r="DU30" s="170">
        <f>DS30*DT30</f>
        <v>0</v>
      </c>
      <c r="DZ30" s="189"/>
      <c r="EA30" s="485">
        <f>SUMPRODUCT((U$23:DU$23=V$23)*(U30:DU30))</f>
        <v>0</v>
      </c>
      <c r="EB30" s="486">
        <f>SUMPRODUCT((U$23:DU$23=W$23)*(U30:DU30))</f>
        <v>0</v>
      </c>
      <c r="EC30" s="150"/>
      <c r="ED30" s="144"/>
      <c r="EF30" s="163"/>
      <c r="EW30" s="159"/>
      <c r="EX30" s="159"/>
      <c r="EY30" s="161"/>
      <c r="EZ30" s="112"/>
      <c r="FD30" s="163"/>
      <c r="FU30" s="159"/>
      <c r="FV30" s="159"/>
      <c r="FW30" s="161"/>
      <c r="FX30" s="112"/>
    </row>
    <row r="31" spans="1:180" ht="15.65" customHeight="1" outlineLevel="1" x14ac:dyDescent="0.25">
      <c r="A31" s="150"/>
      <c r="B31" s="144"/>
      <c r="C31" s="963" t="str">
        <f t="shared" si="0"/>
        <v>FK7</v>
      </c>
      <c r="D31" s="971" t="s">
        <v>64</v>
      </c>
      <c r="E31" s="983" t="s">
        <v>65</v>
      </c>
      <c r="F31" s="984"/>
      <c r="G31" s="984"/>
      <c r="H31" s="984"/>
      <c r="I31" s="984"/>
      <c r="J31" s="987" t="s">
        <v>61</v>
      </c>
      <c r="K31" s="983"/>
      <c r="L31" s="1011"/>
      <c r="M31" s="189"/>
      <c r="N31" s="166"/>
      <c r="O31" s="165"/>
      <c r="P31" s="111"/>
      <c r="Q31" s="111"/>
      <c r="R31" s="111"/>
      <c r="S31" s="166"/>
      <c r="U31" s="477"/>
      <c r="V31" s="190"/>
      <c r="W31" s="478">
        <f t="shared" si="1"/>
        <v>0</v>
      </c>
      <c r="Y31" s="166"/>
      <c r="AA31" s="477"/>
      <c r="AB31" s="190"/>
      <c r="AC31" s="478">
        <f t="shared" si="2"/>
        <v>0</v>
      </c>
      <c r="AE31" s="166"/>
      <c r="AF31" s="118"/>
      <c r="AG31" s="477"/>
      <c r="AH31" s="190"/>
      <c r="AI31" s="478">
        <f t="shared" si="3"/>
        <v>0</v>
      </c>
      <c r="AK31" s="166"/>
      <c r="AL31" s="118"/>
      <c r="AM31" s="477"/>
      <c r="AN31" s="190"/>
      <c r="AO31" s="478">
        <f t="shared" si="4"/>
        <v>0</v>
      </c>
      <c r="AT31" s="111"/>
      <c r="AU31" s="166"/>
      <c r="AW31" s="168"/>
      <c r="AX31" s="190"/>
      <c r="AY31" s="170">
        <f t="shared" si="5"/>
        <v>0</v>
      </c>
      <c r="BA31" s="166"/>
      <c r="BC31" s="168"/>
      <c r="BD31" s="190"/>
      <c r="BE31" s="170">
        <f t="shared" si="6"/>
        <v>0</v>
      </c>
      <c r="BG31" s="166"/>
      <c r="BH31" s="118"/>
      <c r="BI31" s="168"/>
      <c r="BJ31" s="190"/>
      <c r="BK31" s="170">
        <f t="shared" si="7"/>
        <v>0</v>
      </c>
      <c r="BM31" s="166"/>
      <c r="BN31" s="118"/>
      <c r="BO31" s="168"/>
      <c r="BP31" s="190"/>
      <c r="BQ31" s="170">
        <f t="shared" si="8"/>
        <v>0</v>
      </c>
      <c r="BV31" s="111"/>
      <c r="BW31" s="166"/>
      <c r="BY31" s="168"/>
      <c r="BZ31" s="190"/>
      <c r="CA31" s="170">
        <f t="shared" si="9"/>
        <v>0</v>
      </c>
      <c r="CC31" s="166"/>
      <c r="CE31" s="168"/>
      <c r="CF31" s="190"/>
      <c r="CG31" s="170">
        <f t="shared" si="10"/>
        <v>0</v>
      </c>
      <c r="CI31" s="166"/>
      <c r="CJ31" s="118"/>
      <c r="CK31" s="168"/>
      <c r="CL31" s="190"/>
      <c r="CM31" s="170">
        <f t="shared" si="11"/>
        <v>0</v>
      </c>
      <c r="CO31" s="166"/>
      <c r="CP31" s="118"/>
      <c r="CQ31" s="168"/>
      <c r="CR31" s="190"/>
      <c r="CS31" s="170">
        <f t="shared" si="12"/>
        <v>0</v>
      </c>
      <c r="CX31" s="111"/>
      <c r="CY31" s="166"/>
      <c r="DA31" s="168"/>
      <c r="DB31" s="190"/>
      <c r="DC31" s="170">
        <f t="shared" si="13"/>
        <v>0</v>
      </c>
      <c r="DE31" s="166"/>
      <c r="DG31" s="168"/>
      <c r="DH31" s="190"/>
      <c r="DI31" s="170">
        <f t="shared" si="14"/>
        <v>0</v>
      </c>
      <c r="DK31" s="166"/>
      <c r="DL31" s="118"/>
      <c r="DM31" s="168"/>
      <c r="DN31" s="190"/>
      <c r="DO31" s="170">
        <f t="shared" si="15"/>
        <v>0</v>
      </c>
      <c r="DQ31" s="166"/>
      <c r="DR31" s="118"/>
      <c r="DS31" s="168"/>
      <c r="DT31" s="190"/>
      <c r="DU31" s="170">
        <f t="shared" si="16"/>
        <v>0</v>
      </c>
      <c r="DZ31" s="189"/>
      <c r="EA31" s="485">
        <f t="shared" si="17"/>
        <v>0</v>
      </c>
      <c r="EB31" s="486">
        <f t="shared" si="18"/>
        <v>0</v>
      </c>
      <c r="EC31" s="150"/>
      <c r="ED31" s="144"/>
      <c r="EF31" s="163"/>
      <c r="EW31" s="159"/>
      <c r="EX31" s="159"/>
      <c r="EY31" s="161"/>
      <c r="EZ31" s="112"/>
      <c r="FD31" s="163"/>
      <c r="FU31" s="159"/>
      <c r="FV31" s="159"/>
      <c r="FW31" s="161"/>
      <c r="FX31" s="112"/>
    </row>
    <row r="32" spans="1:180" ht="16" customHeight="1" outlineLevel="1" x14ac:dyDescent="0.25">
      <c r="A32" s="150"/>
      <c r="B32" s="144"/>
      <c r="C32" s="963" t="str">
        <f t="shared" si="0"/>
        <v>FK8</v>
      </c>
      <c r="D32" s="971" t="s">
        <v>66</v>
      </c>
      <c r="E32" s="983" t="s">
        <v>67</v>
      </c>
      <c r="F32" s="984"/>
      <c r="G32" s="984"/>
      <c r="H32" s="984"/>
      <c r="I32" s="984"/>
      <c r="J32" s="987" t="s">
        <v>61</v>
      </c>
      <c r="K32" s="983"/>
      <c r="L32" s="1011"/>
      <c r="M32" s="189"/>
      <c r="N32" s="166"/>
      <c r="O32" s="165"/>
      <c r="P32" s="111"/>
      <c r="Q32" s="111"/>
      <c r="R32" s="111"/>
      <c r="S32" s="166"/>
      <c r="U32" s="477"/>
      <c r="V32" s="192"/>
      <c r="W32" s="478">
        <f t="shared" si="1"/>
        <v>0</v>
      </c>
      <c r="Y32" s="166"/>
      <c r="AA32" s="477"/>
      <c r="AB32" s="192"/>
      <c r="AC32" s="478">
        <f t="shared" si="2"/>
        <v>0</v>
      </c>
      <c r="AE32" s="166"/>
      <c r="AF32" s="118"/>
      <c r="AG32" s="477"/>
      <c r="AH32" s="192"/>
      <c r="AI32" s="478">
        <f t="shared" si="3"/>
        <v>0</v>
      </c>
      <c r="AK32" s="166"/>
      <c r="AL32" s="118"/>
      <c r="AM32" s="477"/>
      <c r="AN32" s="192"/>
      <c r="AO32" s="478">
        <f t="shared" si="4"/>
        <v>0</v>
      </c>
      <c r="AT32" s="111"/>
      <c r="AU32" s="166"/>
      <c r="AW32" s="168"/>
      <c r="AX32" s="192"/>
      <c r="AY32" s="170">
        <f t="shared" si="5"/>
        <v>0</v>
      </c>
      <c r="BA32" s="166"/>
      <c r="BC32" s="168"/>
      <c r="BD32" s="192"/>
      <c r="BE32" s="170">
        <f t="shared" si="6"/>
        <v>0</v>
      </c>
      <c r="BG32" s="166"/>
      <c r="BH32" s="118"/>
      <c r="BI32" s="168"/>
      <c r="BJ32" s="192"/>
      <c r="BK32" s="170">
        <f t="shared" si="7"/>
        <v>0</v>
      </c>
      <c r="BM32" s="166"/>
      <c r="BN32" s="118"/>
      <c r="BO32" s="168"/>
      <c r="BP32" s="192"/>
      <c r="BQ32" s="170">
        <f t="shared" si="8"/>
        <v>0</v>
      </c>
      <c r="BV32" s="111"/>
      <c r="BW32" s="166"/>
      <c r="BY32" s="168"/>
      <c r="BZ32" s="192"/>
      <c r="CA32" s="170">
        <f t="shared" si="9"/>
        <v>0</v>
      </c>
      <c r="CC32" s="166"/>
      <c r="CE32" s="168"/>
      <c r="CF32" s="192"/>
      <c r="CG32" s="170">
        <f t="shared" si="10"/>
        <v>0</v>
      </c>
      <c r="CI32" s="166"/>
      <c r="CJ32" s="118"/>
      <c r="CK32" s="168"/>
      <c r="CL32" s="192"/>
      <c r="CM32" s="170">
        <f t="shared" si="11"/>
        <v>0</v>
      </c>
      <c r="CO32" s="166"/>
      <c r="CP32" s="118"/>
      <c r="CQ32" s="168"/>
      <c r="CR32" s="192"/>
      <c r="CS32" s="170">
        <f t="shared" si="12"/>
        <v>0</v>
      </c>
      <c r="CX32" s="111"/>
      <c r="CY32" s="166"/>
      <c r="DA32" s="168"/>
      <c r="DB32" s="192"/>
      <c r="DC32" s="170">
        <f t="shared" si="13"/>
        <v>0</v>
      </c>
      <c r="DE32" s="166"/>
      <c r="DG32" s="168"/>
      <c r="DH32" s="192"/>
      <c r="DI32" s="170">
        <f t="shared" si="14"/>
        <v>0</v>
      </c>
      <c r="DK32" s="166"/>
      <c r="DL32" s="118"/>
      <c r="DM32" s="168"/>
      <c r="DN32" s="192"/>
      <c r="DO32" s="170">
        <f t="shared" si="15"/>
        <v>0</v>
      </c>
      <c r="DQ32" s="166"/>
      <c r="DR32" s="118"/>
      <c r="DS32" s="168"/>
      <c r="DT32" s="192"/>
      <c r="DU32" s="170">
        <f t="shared" si="16"/>
        <v>0</v>
      </c>
      <c r="DZ32" s="189"/>
      <c r="EA32" s="485">
        <f t="shared" si="17"/>
        <v>0</v>
      </c>
      <c r="EB32" s="486">
        <f t="shared" si="18"/>
        <v>0</v>
      </c>
      <c r="EC32" s="150"/>
      <c r="ED32" s="144"/>
      <c r="EF32" s="163"/>
      <c r="EW32" s="159"/>
      <c r="EX32" s="159"/>
      <c r="EY32" s="161"/>
      <c r="EZ32" s="112"/>
      <c r="FD32" s="163"/>
      <c r="FU32" s="159"/>
      <c r="FV32" s="159"/>
      <c r="FW32" s="161"/>
      <c r="FX32" s="112"/>
    </row>
    <row r="33" spans="1:180" ht="16" customHeight="1" outlineLevel="1" thickBot="1" x14ac:dyDescent="0.3">
      <c r="A33" s="150"/>
      <c r="B33" s="144"/>
      <c r="C33" s="964" t="str">
        <f t="shared" si="0"/>
        <v>FK9</v>
      </c>
      <c r="D33" s="490"/>
      <c r="E33" s="491"/>
      <c r="F33" s="491"/>
      <c r="G33" s="491"/>
      <c r="H33" s="491"/>
      <c r="I33" s="491"/>
      <c r="J33" s="636"/>
      <c r="K33" s="493"/>
      <c r="L33" s="1012"/>
      <c r="M33" s="189"/>
      <c r="N33" s="166"/>
      <c r="O33" s="165"/>
      <c r="P33" s="111"/>
      <c r="Q33" s="111"/>
      <c r="R33" s="111"/>
      <c r="S33" s="166"/>
      <c r="U33" s="479"/>
      <c r="V33" s="480"/>
      <c r="W33" s="481">
        <f t="shared" si="1"/>
        <v>0</v>
      </c>
      <c r="Y33" s="166"/>
      <c r="AA33" s="479"/>
      <c r="AB33" s="480"/>
      <c r="AC33" s="481">
        <f t="shared" si="2"/>
        <v>0</v>
      </c>
      <c r="AE33" s="166"/>
      <c r="AF33" s="118"/>
      <c r="AG33" s="479"/>
      <c r="AH33" s="480"/>
      <c r="AI33" s="481">
        <f t="shared" si="3"/>
        <v>0</v>
      </c>
      <c r="AK33" s="166"/>
      <c r="AL33" s="118"/>
      <c r="AM33" s="479"/>
      <c r="AN33" s="480"/>
      <c r="AO33" s="481">
        <f t="shared" si="4"/>
        <v>0</v>
      </c>
      <c r="AT33" s="111"/>
      <c r="AU33" s="166"/>
      <c r="AW33" s="168"/>
      <c r="AX33" s="190"/>
      <c r="AY33" s="170">
        <f t="shared" si="5"/>
        <v>0</v>
      </c>
      <c r="BA33" s="166"/>
      <c r="BC33" s="168"/>
      <c r="BD33" s="190"/>
      <c r="BE33" s="170">
        <f t="shared" si="6"/>
        <v>0</v>
      </c>
      <c r="BG33" s="166"/>
      <c r="BH33" s="118"/>
      <c r="BI33" s="168"/>
      <c r="BJ33" s="190"/>
      <c r="BK33" s="170">
        <f t="shared" si="7"/>
        <v>0</v>
      </c>
      <c r="BM33" s="166"/>
      <c r="BN33" s="118"/>
      <c r="BO33" s="168"/>
      <c r="BP33" s="190"/>
      <c r="BQ33" s="170">
        <f t="shared" si="8"/>
        <v>0</v>
      </c>
      <c r="BV33" s="111"/>
      <c r="BW33" s="166"/>
      <c r="BY33" s="168"/>
      <c r="BZ33" s="190"/>
      <c r="CA33" s="170">
        <f t="shared" si="9"/>
        <v>0</v>
      </c>
      <c r="CC33" s="166"/>
      <c r="CE33" s="168"/>
      <c r="CF33" s="190"/>
      <c r="CG33" s="170">
        <f t="shared" si="10"/>
        <v>0</v>
      </c>
      <c r="CI33" s="166"/>
      <c r="CJ33" s="118"/>
      <c r="CK33" s="168"/>
      <c r="CL33" s="190"/>
      <c r="CM33" s="170">
        <f t="shared" si="11"/>
        <v>0</v>
      </c>
      <c r="CO33" s="166"/>
      <c r="CP33" s="118"/>
      <c r="CQ33" s="168"/>
      <c r="CR33" s="190"/>
      <c r="CS33" s="170">
        <f t="shared" si="12"/>
        <v>0</v>
      </c>
      <c r="CX33" s="111"/>
      <c r="CY33" s="166"/>
      <c r="DA33" s="168"/>
      <c r="DB33" s="190"/>
      <c r="DC33" s="170">
        <f t="shared" si="13"/>
        <v>0</v>
      </c>
      <c r="DE33" s="166"/>
      <c r="DG33" s="168"/>
      <c r="DH33" s="190"/>
      <c r="DI33" s="170">
        <f t="shared" si="14"/>
        <v>0</v>
      </c>
      <c r="DK33" s="166"/>
      <c r="DL33" s="118"/>
      <c r="DM33" s="168"/>
      <c r="DN33" s="190"/>
      <c r="DO33" s="170">
        <f t="shared" si="15"/>
        <v>0</v>
      </c>
      <c r="DQ33" s="166"/>
      <c r="DR33" s="118"/>
      <c r="DS33" s="168"/>
      <c r="DT33" s="190"/>
      <c r="DU33" s="170">
        <f t="shared" si="16"/>
        <v>0</v>
      </c>
      <c r="DZ33" s="189"/>
      <c r="EA33" s="487">
        <f t="shared" si="17"/>
        <v>0</v>
      </c>
      <c r="EB33" s="488">
        <f t="shared" si="18"/>
        <v>0</v>
      </c>
      <c r="EC33" s="150"/>
      <c r="ED33" s="144"/>
      <c r="EF33" s="163"/>
      <c r="EW33" s="159"/>
      <c r="EX33" s="159"/>
      <c r="EY33" s="161"/>
      <c r="EZ33" s="112"/>
      <c r="FD33" s="163"/>
      <c r="FU33" s="159"/>
      <c r="FV33" s="159"/>
      <c r="FW33" s="161"/>
      <c r="FX33" s="112"/>
    </row>
    <row r="34" spans="1:180" ht="16" customHeight="1" thickBot="1" x14ac:dyDescent="0.4">
      <c r="A34" s="150"/>
      <c r="B34" s="144"/>
      <c r="C34" s="118"/>
      <c r="D34" s="120"/>
      <c r="E34" s="120"/>
      <c r="F34" s="120"/>
      <c r="G34" s="120"/>
      <c r="H34" s="120"/>
      <c r="I34" s="120"/>
      <c r="J34" s="637"/>
      <c r="K34" s="120"/>
      <c r="L34" s="638"/>
      <c r="M34" s="151"/>
      <c r="N34" s="153"/>
      <c r="O34" s="155"/>
      <c r="P34" s="151"/>
      <c r="Q34" s="151"/>
      <c r="R34" s="151"/>
      <c r="S34" s="153"/>
      <c r="U34" s="153"/>
      <c r="V34" s="155"/>
      <c r="W34" s="482">
        <f>SUM(W25:W33)</f>
        <v>0</v>
      </c>
      <c r="Y34" s="153"/>
      <c r="AA34" s="153"/>
      <c r="AB34" s="155"/>
      <c r="AC34" s="482">
        <f>SUM(AC25:AC33)</f>
        <v>0</v>
      </c>
      <c r="AE34" s="153"/>
      <c r="AF34" s="118"/>
      <c r="AG34" s="153"/>
      <c r="AH34" s="155"/>
      <c r="AI34" s="482">
        <f>SUM(AI25:AI33)</f>
        <v>0</v>
      </c>
      <c r="AK34" s="153"/>
      <c r="AL34" s="118"/>
      <c r="AM34" s="153"/>
      <c r="AN34" s="155"/>
      <c r="AO34" s="482">
        <f>SUM(AO25:AO33)</f>
        <v>0</v>
      </c>
      <c r="AT34" s="151"/>
      <c r="AU34" s="153"/>
      <c r="AW34" s="153"/>
      <c r="AX34" s="155"/>
      <c r="AY34" s="154">
        <f>SUM(AY25:AY33)</f>
        <v>0</v>
      </c>
      <c r="BA34" s="153"/>
      <c r="BC34" s="153"/>
      <c r="BD34" s="155"/>
      <c r="BE34" s="154">
        <f>SUM(BE25:BE33)</f>
        <v>0</v>
      </c>
      <c r="BG34" s="153"/>
      <c r="BH34" s="118"/>
      <c r="BI34" s="153"/>
      <c r="BJ34" s="155"/>
      <c r="BK34" s="154">
        <f>SUM(BK25:BK33)</f>
        <v>0</v>
      </c>
      <c r="BM34" s="153"/>
      <c r="BN34" s="118"/>
      <c r="BO34" s="153"/>
      <c r="BP34" s="155"/>
      <c r="BQ34" s="154">
        <f>SUM(BQ25:BQ33)</f>
        <v>0</v>
      </c>
      <c r="BV34" s="151"/>
      <c r="BW34" s="153"/>
      <c r="BY34" s="153"/>
      <c r="BZ34" s="155"/>
      <c r="CA34" s="154">
        <f>SUM(CA25:CA33)</f>
        <v>0</v>
      </c>
      <c r="CC34" s="153"/>
      <c r="CE34" s="153"/>
      <c r="CF34" s="155"/>
      <c r="CG34" s="154">
        <f>SUM(CG25:CG33)</f>
        <v>0</v>
      </c>
      <c r="CI34" s="153"/>
      <c r="CJ34" s="118"/>
      <c r="CK34" s="153"/>
      <c r="CL34" s="155"/>
      <c r="CM34" s="154">
        <f>SUM(CM25:CM33)</f>
        <v>0</v>
      </c>
      <c r="CO34" s="153"/>
      <c r="CP34" s="118"/>
      <c r="CQ34" s="153"/>
      <c r="CR34" s="155"/>
      <c r="CS34" s="154">
        <f>SUM(CS25:CS33)</f>
        <v>0</v>
      </c>
      <c r="CX34" s="151"/>
      <c r="CY34" s="153"/>
      <c r="DA34" s="153"/>
      <c r="DB34" s="155"/>
      <c r="DC34" s="154">
        <f>SUM(DC25:DC33)</f>
        <v>0</v>
      </c>
      <c r="DE34" s="153"/>
      <c r="DG34" s="153"/>
      <c r="DH34" s="155"/>
      <c r="DI34" s="154">
        <f>SUM(DI25:DI33)</f>
        <v>0</v>
      </c>
      <c r="DK34" s="153"/>
      <c r="DL34" s="118"/>
      <c r="DM34" s="153"/>
      <c r="DN34" s="155"/>
      <c r="DO34" s="154">
        <f>SUM(DO25:DO33)</f>
        <v>0</v>
      </c>
      <c r="DQ34" s="153"/>
      <c r="DR34" s="118"/>
      <c r="DS34" s="153"/>
      <c r="DT34" s="155"/>
      <c r="DU34" s="154">
        <f>SUM(DU25:DU33)</f>
        <v>0</v>
      </c>
      <c r="DZ34" s="151"/>
      <c r="EA34" s="152"/>
      <c r="EB34" s="482">
        <f>SUM(EB25:EB33)</f>
        <v>0</v>
      </c>
      <c r="EC34" s="150"/>
      <c r="ED34" s="144"/>
      <c r="EV34" s="153"/>
      <c r="EW34" s="153"/>
      <c r="EX34" s="153"/>
      <c r="EY34" s="152"/>
      <c r="EZ34" s="151"/>
      <c r="FT34" s="153"/>
      <c r="FU34" s="153"/>
      <c r="FV34" s="153"/>
      <c r="FW34" s="152"/>
      <c r="FX34" s="151"/>
    </row>
    <row r="35" spans="1:180" ht="6" customHeight="1" x14ac:dyDescent="0.3">
      <c r="A35" s="150"/>
      <c r="B35" s="129"/>
      <c r="C35" s="125"/>
      <c r="D35" s="128"/>
      <c r="E35" s="128"/>
      <c r="F35" s="128"/>
      <c r="G35" s="128"/>
      <c r="H35" s="128"/>
      <c r="I35" s="128"/>
      <c r="J35" s="639"/>
      <c r="K35" s="128"/>
      <c r="L35" s="640"/>
      <c r="M35" s="125"/>
      <c r="N35" s="125"/>
      <c r="O35" s="125"/>
      <c r="P35" s="125"/>
      <c r="Q35" s="125"/>
      <c r="R35" s="125"/>
      <c r="S35" s="125"/>
      <c r="T35" s="125"/>
      <c r="U35" s="125"/>
      <c r="V35" s="126"/>
      <c r="W35" s="125"/>
      <c r="Y35" s="125"/>
      <c r="Z35" s="125"/>
      <c r="AA35" s="125"/>
      <c r="AB35" s="126"/>
      <c r="AC35" s="125"/>
      <c r="AE35" s="125"/>
      <c r="AF35" s="125"/>
      <c r="AG35" s="125"/>
      <c r="AH35" s="126"/>
      <c r="AI35" s="125"/>
      <c r="AK35" s="125"/>
      <c r="AL35" s="125"/>
      <c r="AM35" s="125"/>
      <c r="AN35" s="126"/>
      <c r="AO35" s="125"/>
      <c r="AU35" s="125"/>
      <c r="AV35" s="125"/>
      <c r="AW35" s="125"/>
      <c r="AX35" s="126"/>
      <c r="AY35" s="125"/>
      <c r="BA35" s="125"/>
      <c r="BB35" s="125"/>
      <c r="BC35" s="125"/>
      <c r="BD35" s="126"/>
      <c r="BE35" s="125"/>
      <c r="BG35" s="125"/>
      <c r="BH35" s="125"/>
      <c r="BI35" s="125"/>
      <c r="BJ35" s="126"/>
      <c r="BK35" s="125"/>
      <c r="BM35" s="125"/>
      <c r="BN35" s="125"/>
      <c r="BO35" s="125"/>
      <c r="BP35" s="126"/>
      <c r="BQ35" s="125"/>
      <c r="BW35" s="125"/>
      <c r="BX35" s="125"/>
      <c r="BY35" s="125"/>
      <c r="BZ35" s="126"/>
      <c r="CA35" s="125"/>
      <c r="CC35" s="125"/>
      <c r="CD35" s="125"/>
      <c r="CE35" s="125"/>
      <c r="CF35" s="126"/>
      <c r="CG35" s="125"/>
      <c r="CI35" s="125"/>
      <c r="CJ35" s="125"/>
      <c r="CK35" s="125"/>
      <c r="CL35" s="126"/>
      <c r="CM35" s="125"/>
      <c r="CO35" s="125"/>
      <c r="CP35" s="125"/>
      <c r="CQ35" s="125"/>
      <c r="CR35" s="126"/>
      <c r="CS35" s="125"/>
      <c r="CY35" s="125"/>
      <c r="CZ35" s="125"/>
      <c r="DA35" s="125"/>
      <c r="DB35" s="126"/>
      <c r="DC35" s="125"/>
      <c r="DE35" s="125"/>
      <c r="DF35" s="125"/>
      <c r="DG35" s="125"/>
      <c r="DH35" s="126"/>
      <c r="DI35" s="125"/>
      <c r="DK35" s="125"/>
      <c r="DL35" s="125"/>
      <c r="DM35" s="125"/>
      <c r="DN35" s="126"/>
      <c r="DO35" s="125"/>
      <c r="DQ35" s="125"/>
      <c r="DR35" s="125"/>
      <c r="DS35" s="125"/>
      <c r="DT35" s="126"/>
      <c r="DU35" s="125"/>
      <c r="DZ35" s="125"/>
      <c r="EA35" s="125"/>
      <c r="EB35" s="125"/>
      <c r="EC35" s="196"/>
      <c r="ED35" s="144"/>
    </row>
    <row r="36" spans="1:180" ht="6" customHeight="1" thickBot="1" x14ac:dyDescent="0.35">
      <c r="A36" s="150"/>
      <c r="B36" s="144"/>
      <c r="C36" s="118"/>
      <c r="D36" s="120"/>
      <c r="E36" s="120"/>
      <c r="F36" s="120"/>
      <c r="G36" s="120"/>
      <c r="H36" s="120"/>
      <c r="I36" s="120"/>
      <c r="J36" s="637"/>
      <c r="K36" s="120"/>
      <c r="L36" s="638"/>
      <c r="AA36" s="118"/>
      <c r="AC36" s="118"/>
      <c r="AF36" s="118"/>
      <c r="AH36" s="119"/>
      <c r="AL36" s="118"/>
      <c r="AN36" s="119"/>
      <c r="AW36" s="118"/>
      <c r="AY36" s="118"/>
      <c r="BC36" s="118"/>
      <c r="BE36" s="118"/>
      <c r="BH36" s="118"/>
      <c r="BJ36" s="119"/>
      <c r="BN36" s="118"/>
      <c r="BP36" s="119"/>
      <c r="BY36" s="118"/>
      <c r="CA36" s="118"/>
      <c r="CE36" s="118"/>
      <c r="CG36" s="118"/>
      <c r="CJ36" s="118"/>
      <c r="CL36" s="119"/>
      <c r="CP36" s="118"/>
      <c r="CR36" s="119"/>
      <c r="DA36" s="118"/>
      <c r="DC36" s="118"/>
      <c r="DG36" s="118"/>
      <c r="DI36" s="118"/>
      <c r="DL36" s="118"/>
      <c r="DN36" s="119"/>
      <c r="DR36" s="118"/>
      <c r="DT36" s="119"/>
      <c r="EC36" s="150"/>
      <c r="ED36" s="144"/>
    </row>
    <row r="37" spans="1:180" ht="18" x14ac:dyDescent="0.35">
      <c r="A37" s="150"/>
      <c r="B37" s="144"/>
      <c r="C37" s="961"/>
      <c r="D37" s="521" t="s">
        <v>24</v>
      </c>
      <c r="E37" s="498"/>
      <c r="F37" s="498"/>
      <c r="G37" s="498"/>
      <c r="H37" s="498"/>
      <c r="I37" s="498"/>
      <c r="J37" s="641"/>
      <c r="K37" s="499" t="s">
        <v>70</v>
      </c>
      <c r="L37" s="1013"/>
      <c r="M37" s="174"/>
      <c r="N37" s="163"/>
      <c r="O37" s="163"/>
      <c r="P37" s="163"/>
      <c r="Q37" s="163"/>
      <c r="R37" s="163"/>
      <c r="S37" s="163"/>
      <c r="U37" s="472" t="s">
        <v>43</v>
      </c>
      <c r="V37" s="473" t="s">
        <v>44</v>
      </c>
      <c r="W37" s="474" t="s">
        <v>45</v>
      </c>
      <c r="Y37" s="163"/>
      <c r="AA37" s="472" t="s">
        <v>43</v>
      </c>
      <c r="AB37" s="473" t="s">
        <v>44</v>
      </c>
      <c r="AC37" s="474" t="s">
        <v>45</v>
      </c>
      <c r="AE37" s="163"/>
      <c r="AF37" s="118"/>
      <c r="AG37" s="472" t="s">
        <v>43</v>
      </c>
      <c r="AH37" s="473" t="s">
        <v>44</v>
      </c>
      <c r="AI37" s="474" t="s">
        <v>45</v>
      </c>
      <c r="AK37" s="163"/>
      <c r="AL37" s="118"/>
      <c r="AM37" s="472" t="s">
        <v>43</v>
      </c>
      <c r="AN37" s="473" t="s">
        <v>44</v>
      </c>
      <c r="AO37" s="474" t="s">
        <v>45</v>
      </c>
      <c r="AT37" s="163"/>
      <c r="AU37" s="163"/>
      <c r="AW37" s="194" t="s">
        <v>43</v>
      </c>
      <c r="AX37" s="194" t="s">
        <v>44</v>
      </c>
      <c r="AY37" s="194" t="s">
        <v>45</v>
      </c>
      <c r="BA37" s="163"/>
      <c r="BC37" s="194" t="s">
        <v>43</v>
      </c>
      <c r="BD37" s="194" t="s">
        <v>44</v>
      </c>
      <c r="BE37" s="194" t="s">
        <v>45</v>
      </c>
      <c r="BG37" s="163"/>
      <c r="BH37" s="118"/>
      <c r="BI37" s="194" t="s">
        <v>43</v>
      </c>
      <c r="BJ37" s="194" t="s">
        <v>44</v>
      </c>
      <c r="BK37" s="194" t="s">
        <v>45</v>
      </c>
      <c r="BM37" s="163"/>
      <c r="BN37" s="118"/>
      <c r="BO37" s="194" t="s">
        <v>43</v>
      </c>
      <c r="BP37" s="194" t="s">
        <v>44</v>
      </c>
      <c r="BQ37" s="194" t="s">
        <v>45</v>
      </c>
      <c r="BV37" s="163"/>
      <c r="BW37" s="163"/>
      <c r="BY37" s="194" t="s">
        <v>43</v>
      </c>
      <c r="BZ37" s="194" t="s">
        <v>44</v>
      </c>
      <c r="CA37" s="194" t="s">
        <v>45</v>
      </c>
      <c r="CC37" s="163"/>
      <c r="CE37" s="194" t="s">
        <v>43</v>
      </c>
      <c r="CF37" s="194" t="s">
        <v>44</v>
      </c>
      <c r="CG37" s="194" t="s">
        <v>45</v>
      </c>
      <c r="CI37" s="163"/>
      <c r="CJ37" s="118"/>
      <c r="CK37" s="194" t="s">
        <v>43</v>
      </c>
      <c r="CL37" s="194" t="s">
        <v>44</v>
      </c>
      <c r="CM37" s="194" t="s">
        <v>45</v>
      </c>
      <c r="CO37" s="163"/>
      <c r="CP37" s="118"/>
      <c r="CQ37" s="194" t="s">
        <v>43</v>
      </c>
      <c r="CR37" s="194" t="s">
        <v>44</v>
      </c>
      <c r="CS37" s="194" t="s">
        <v>45</v>
      </c>
      <c r="CX37" s="163"/>
      <c r="CY37" s="163"/>
      <c r="DA37" s="194" t="s">
        <v>43</v>
      </c>
      <c r="DB37" s="194" t="s">
        <v>44</v>
      </c>
      <c r="DC37" s="194" t="s">
        <v>45</v>
      </c>
      <c r="DE37" s="163"/>
      <c r="DG37" s="194" t="s">
        <v>43</v>
      </c>
      <c r="DH37" s="194" t="s">
        <v>44</v>
      </c>
      <c r="DI37" s="194" t="s">
        <v>45</v>
      </c>
      <c r="DK37" s="163"/>
      <c r="DL37" s="118"/>
      <c r="DM37" s="194" t="s">
        <v>43</v>
      </c>
      <c r="DN37" s="194" t="s">
        <v>44</v>
      </c>
      <c r="DO37" s="194" t="s">
        <v>45</v>
      </c>
      <c r="DQ37" s="163"/>
      <c r="DR37" s="118"/>
      <c r="DS37" s="194" t="s">
        <v>43</v>
      </c>
      <c r="DT37" s="194" t="s">
        <v>44</v>
      </c>
      <c r="DU37" s="194" t="s">
        <v>45</v>
      </c>
      <c r="DZ37" s="174"/>
      <c r="EA37" s="483" t="s">
        <v>44</v>
      </c>
      <c r="EB37" s="474" t="s">
        <v>71</v>
      </c>
      <c r="EC37" s="150"/>
      <c r="EF37" s="193"/>
      <c r="EG37" s="193"/>
      <c r="EH37" s="193"/>
      <c r="EI37" s="193"/>
      <c r="EJ37" s="193"/>
      <c r="EK37" s="193"/>
      <c r="EL37" s="193"/>
      <c r="EM37" s="193"/>
      <c r="EN37" s="193"/>
      <c r="EO37" s="193"/>
      <c r="EP37" s="193"/>
      <c r="EQ37" s="193"/>
      <c r="ER37" s="193"/>
      <c r="ES37" s="193"/>
      <c r="ET37" s="193"/>
      <c r="EU37" s="193"/>
      <c r="EV37" s="193"/>
      <c r="EW37" s="158"/>
      <c r="EX37" s="158"/>
      <c r="EY37" s="178"/>
      <c r="EZ37" s="158"/>
      <c r="FD37" s="193"/>
      <c r="FE37" s="193"/>
      <c r="FF37" s="193"/>
      <c r="FG37" s="193"/>
      <c r="FH37" s="193"/>
      <c r="FI37" s="193"/>
      <c r="FJ37" s="193"/>
      <c r="FK37" s="193"/>
      <c r="FL37" s="193"/>
      <c r="FM37" s="193"/>
      <c r="FN37" s="193"/>
      <c r="FO37" s="193"/>
      <c r="FP37" s="193"/>
      <c r="FQ37" s="193"/>
      <c r="FR37" s="193"/>
      <c r="FS37" s="193"/>
      <c r="FT37" s="193"/>
      <c r="FU37" s="158"/>
      <c r="FV37" s="158"/>
      <c r="FW37" s="178"/>
      <c r="FX37" s="158"/>
    </row>
    <row r="38" spans="1:180" ht="15.5" x14ac:dyDescent="0.35">
      <c r="A38" s="150"/>
      <c r="B38" s="144"/>
      <c r="C38" s="962"/>
      <c r="D38" s="494" t="s">
        <v>47</v>
      </c>
      <c r="E38" s="467" t="s">
        <v>48</v>
      </c>
      <c r="F38" s="466"/>
      <c r="G38" s="466"/>
      <c r="H38" s="466"/>
      <c r="I38" s="466"/>
      <c r="J38" s="642" t="s">
        <v>72</v>
      </c>
      <c r="K38" s="466" t="s">
        <v>73</v>
      </c>
      <c r="L38" s="1009"/>
      <c r="M38" s="158"/>
      <c r="N38" s="163"/>
      <c r="O38" s="163"/>
      <c r="P38" s="163"/>
      <c r="Q38" s="163"/>
      <c r="R38" s="163"/>
      <c r="S38" s="163"/>
      <c r="U38" s="475" t="str">
        <f>"["&amp; 'Zusammenfassung (DE)'!$I$14 &amp;"/ME]"</f>
        <v>[EUR/ME]</v>
      </c>
      <c r="V38" s="470" t="s">
        <v>51</v>
      </c>
      <c r="W38" s="476" t="str">
        <f>"["&amp; 'Zusammenfassung (DE)'!$I$14 &amp;"]"</f>
        <v>[EUR]</v>
      </c>
      <c r="Y38" s="163"/>
      <c r="AA38" s="475" t="str">
        <f>"["&amp; 'Zusammenfassung (DE)'!$I$14 &amp;"/ME]"</f>
        <v>[EUR/ME]</v>
      </c>
      <c r="AB38" s="470" t="s">
        <v>51</v>
      </c>
      <c r="AC38" s="476" t="str">
        <f>"["&amp; 'Zusammenfassung (DE)'!$I$14 &amp;"]"</f>
        <v>[EUR]</v>
      </c>
      <c r="AE38" s="163"/>
      <c r="AF38" s="118"/>
      <c r="AG38" s="475" t="str">
        <f>"["&amp; 'Zusammenfassung (DE)'!$I$14 &amp;"/ME]"</f>
        <v>[EUR/ME]</v>
      </c>
      <c r="AH38" s="470" t="s">
        <v>51</v>
      </c>
      <c r="AI38" s="476" t="str">
        <f>"["&amp; 'Zusammenfassung (DE)'!$I$14 &amp;"]"</f>
        <v>[EUR]</v>
      </c>
      <c r="AK38" s="163"/>
      <c r="AL38" s="118"/>
      <c r="AM38" s="475" t="str">
        <f>"["&amp; 'Zusammenfassung (DE)'!$I$14 &amp;"/ME]"</f>
        <v>[EUR/ME]</v>
      </c>
      <c r="AN38" s="470" t="s">
        <v>51</v>
      </c>
      <c r="AO38" s="476" t="str">
        <f>"["&amp; 'Zusammenfassung (DE)'!$I$14 &amp;"]"</f>
        <v>[EUR]</v>
      </c>
      <c r="AT38" s="163"/>
      <c r="AU38" s="163"/>
      <c r="AW38" s="175" t="str">
        <f>"["&amp; 'Zusammenfassung (DE)'!$I$14 &amp;"/ME]"</f>
        <v>[EUR/ME]</v>
      </c>
      <c r="AX38" s="175" t="s">
        <v>51</v>
      </c>
      <c r="AY38" s="175" t="str">
        <f>"["&amp; 'Zusammenfassung (DE)'!$I$14 &amp;"]"</f>
        <v>[EUR]</v>
      </c>
      <c r="BA38" s="163"/>
      <c r="BC38" s="175" t="str">
        <f>"["&amp; 'Zusammenfassung (DE)'!$I$14 &amp;"/ME]"</f>
        <v>[EUR/ME]</v>
      </c>
      <c r="BD38" s="175" t="s">
        <v>51</v>
      </c>
      <c r="BE38" s="175" t="str">
        <f>"["&amp; 'Zusammenfassung (DE)'!$I$14 &amp;"]"</f>
        <v>[EUR]</v>
      </c>
      <c r="BG38" s="163"/>
      <c r="BH38" s="118"/>
      <c r="BI38" s="175" t="str">
        <f>"["&amp; 'Zusammenfassung (DE)'!$I$14 &amp;"/ME]"</f>
        <v>[EUR/ME]</v>
      </c>
      <c r="BJ38" s="175" t="s">
        <v>51</v>
      </c>
      <c r="BK38" s="175" t="str">
        <f>"["&amp; 'Zusammenfassung (DE)'!$I$14 &amp;"]"</f>
        <v>[EUR]</v>
      </c>
      <c r="BM38" s="163"/>
      <c r="BN38" s="118"/>
      <c r="BO38" s="175" t="str">
        <f>"["&amp; 'Zusammenfassung (DE)'!$I$14 &amp;"/ME]"</f>
        <v>[EUR/ME]</v>
      </c>
      <c r="BP38" s="175" t="s">
        <v>51</v>
      </c>
      <c r="BQ38" s="175" t="str">
        <f>"["&amp; 'Zusammenfassung (DE)'!$I$14 &amp;"]"</f>
        <v>[EUR]</v>
      </c>
      <c r="BV38" s="163"/>
      <c r="BW38" s="163"/>
      <c r="BY38" s="175" t="str">
        <f>"["&amp; 'Zusammenfassung (DE)'!$I$14 &amp;"/ME]"</f>
        <v>[EUR/ME]</v>
      </c>
      <c r="BZ38" s="175" t="s">
        <v>51</v>
      </c>
      <c r="CA38" s="175" t="str">
        <f>"["&amp; 'Zusammenfassung (DE)'!$I$14 &amp;"]"</f>
        <v>[EUR]</v>
      </c>
      <c r="CC38" s="163"/>
      <c r="CE38" s="175" t="str">
        <f>"["&amp; 'Zusammenfassung (DE)'!$I$14 &amp;"/ME]"</f>
        <v>[EUR/ME]</v>
      </c>
      <c r="CF38" s="175" t="s">
        <v>51</v>
      </c>
      <c r="CG38" s="175" t="str">
        <f>"["&amp; 'Zusammenfassung (DE)'!$I$14 &amp;"]"</f>
        <v>[EUR]</v>
      </c>
      <c r="CI38" s="163"/>
      <c r="CJ38" s="118"/>
      <c r="CK38" s="175" t="str">
        <f>"["&amp; 'Zusammenfassung (DE)'!$I$14 &amp;"/ME]"</f>
        <v>[EUR/ME]</v>
      </c>
      <c r="CL38" s="175" t="s">
        <v>51</v>
      </c>
      <c r="CM38" s="175" t="str">
        <f>"["&amp; 'Zusammenfassung (DE)'!$I$14 &amp;"]"</f>
        <v>[EUR]</v>
      </c>
      <c r="CO38" s="163"/>
      <c r="CP38" s="118"/>
      <c r="CQ38" s="175" t="str">
        <f>"["&amp; 'Zusammenfassung (DE)'!$I$14 &amp;"/ME]"</f>
        <v>[EUR/ME]</v>
      </c>
      <c r="CR38" s="175" t="s">
        <v>51</v>
      </c>
      <c r="CS38" s="175" t="str">
        <f>"["&amp; 'Zusammenfassung (DE)'!$I$14 &amp;"]"</f>
        <v>[EUR]</v>
      </c>
      <c r="CX38" s="163"/>
      <c r="CY38" s="163"/>
      <c r="DA38" s="175" t="str">
        <f>"["&amp; 'Zusammenfassung (DE)'!$I$14 &amp;"/ME]"</f>
        <v>[EUR/ME]</v>
      </c>
      <c r="DB38" s="175" t="s">
        <v>51</v>
      </c>
      <c r="DC38" s="175" t="str">
        <f>"["&amp; 'Zusammenfassung (DE)'!$I$14 &amp;"]"</f>
        <v>[EUR]</v>
      </c>
      <c r="DE38" s="163"/>
      <c r="DG38" s="175" t="str">
        <f>"["&amp; 'Zusammenfassung (DE)'!$I$14 &amp;"/ME]"</f>
        <v>[EUR/ME]</v>
      </c>
      <c r="DH38" s="175" t="s">
        <v>51</v>
      </c>
      <c r="DI38" s="175" t="str">
        <f>"["&amp; 'Zusammenfassung (DE)'!$I$14 &amp;"]"</f>
        <v>[EUR]</v>
      </c>
      <c r="DK38" s="163"/>
      <c r="DL38" s="118"/>
      <c r="DM38" s="175" t="str">
        <f>"["&amp; 'Zusammenfassung (DE)'!$I$14 &amp;"/ME]"</f>
        <v>[EUR/ME]</v>
      </c>
      <c r="DN38" s="175" t="s">
        <v>51</v>
      </c>
      <c r="DO38" s="175" t="str">
        <f>"["&amp; 'Zusammenfassung (DE)'!$I$14 &amp;"]"</f>
        <v>[EUR]</v>
      </c>
      <c r="DQ38" s="163"/>
      <c r="DR38" s="118"/>
      <c r="DS38" s="175" t="str">
        <f>"["&amp; 'Zusammenfassung (DE)'!$I$14 &amp;"/ME]"</f>
        <v>[EUR/ME]</v>
      </c>
      <c r="DT38" s="175" t="s">
        <v>51</v>
      </c>
      <c r="DU38" s="175" t="str">
        <f>"["&amp; 'Zusammenfassung (DE)'!$I$14 &amp;"]"</f>
        <v>[EUR]</v>
      </c>
      <c r="DZ38" s="158"/>
      <c r="EA38" s="484" t="s">
        <v>51</v>
      </c>
      <c r="EB38" s="476" t="str">
        <f>"["&amp; 'Zusammenfassung (DE)'!$I$14 &amp;"]"</f>
        <v>[EUR]</v>
      </c>
      <c r="EC38" s="150"/>
      <c r="EF38" s="163"/>
      <c r="EG38" s="156"/>
      <c r="EH38" s="156"/>
      <c r="EI38" s="156"/>
      <c r="EJ38" s="156"/>
      <c r="EW38" s="158"/>
      <c r="EX38" s="158"/>
      <c r="EY38" s="178"/>
      <c r="EZ38" s="158"/>
      <c r="FD38" s="163"/>
      <c r="FE38" s="156"/>
      <c r="FF38" s="156"/>
      <c r="FG38" s="156"/>
      <c r="FH38" s="156"/>
      <c r="FU38" s="158"/>
      <c r="FV38" s="158"/>
      <c r="FW38" s="178"/>
      <c r="FX38" s="158"/>
    </row>
    <row r="39" spans="1:180" ht="15.5" outlineLevel="1" x14ac:dyDescent="0.25">
      <c r="A39" s="150"/>
      <c r="B39" s="144"/>
      <c r="C39" s="963" t="str">
        <f>"LK" &amp; ROW(C39)-ROW($C$37)-1</f>
        <v>LK1</v>
      </c>
      <c r="D39" s="972" t="s">
        <v>74</v>
      </c>
      <c r="E39" s="988" t="s">
        <v>75</v>
      </c>
      <c r="F39" s="989"/>
      <c r="G39" s="989"/>
      <c r="H39" s="989"/>
      <c r="I39" s="989"/>
      <c r="J39" s="990" t="s">
        <v>76</v>
      </c>
      <c r="K39" s="991"/>
      <c r="L39" s="1014"/>
      <c r="M39" s="189"/>
      <c r="N39" s="166"/>
      <c r="O39" s="165"/>
      <c r="P39" s="111"/>
      <c r="Q39" s="111"/>
      <c r="R39" s="111"/>
      <c r="S39" s="166"/>
      <c r="U39" s="477"/>
      <c r="V39" s="192"/>
      <c r="W39" s="478">
        <f>U39*V39*$K39</f>
        <v>0</v>
      </c>
      <c r="Y39" s="166"/>
      <c r="AA39" s="477"/>
      <c r="AB39" s="192"/>
      <c r="AC39" s="478">
        <f>AA39*AB39*$K39</f>
        <v>0</v>
      </c>
      <c r="AE39" s="166"/>
      <c r="AF39" s="118"/>
      <c r="AG39" s="477"/>
      <c r="AH39" s="192"/>
      <c r="AI39" s="478">
        <f>AG39*AH39*$K39</f>
        <v>0</v>
      </c>
      <c r="AK39" s="166"/>
      <c r="AL39" s="118"/>
      <c r="AM39" s="477"/>
      <c r="AN39" s="192"/>
      <c r="AO39" s="478">
        <f>AM39*AN39*$K39</f>
        <v>0</v>
      </c>
      <c r="AT39" s="111"/>
      <c r="AU39" s="166"/>
      <c r="AW39" s="168"/>
      <c r="AX39" s="192"/>
      <c r="AY39" s="170">
        <f>AW39*AX39*$K39</f>
        <v>0</v>
      </c>
      <c r="BA39" s="166"/>
      <c r="BC39" s="168"/>
      <c r="BD39" s="192"/>
      <c r="BE39" s="170">
        <f>BC39*BD39*$K39</f>
        <v>0</v>
      </c>
      <c r="BG39" s="166"/>
      <c r="BH39" s="118"/>
      <c r="BI39" s="168"/>
      <c r="BJ39" s="192"/>
      <c r="BK39" s="170">
        <f>BI39*BJ39*$K39</f>
        <v>0</v>
      </c>
      <c r="BM39" s="166"/>
      <c r="BN39" s="118"/>
      <c r="BO39" s="168"/>
      <c r="BP39" s="192"/>
      <c r="BQ39" s="170">
        <f>BO39*BP39*$K39</f>
        <v>0</v>
      </c>
      <c r="BV39" s="111"/>
      <c r="BW39" s="166"/>
      <c r="BY39" s="168"/>
      <c r="BZ39" s="192"/>
      <c r="CA39" s="170">
        <f>BY39*BZ39*$K39</f>
        <v>0</v>
      </c>
      <c r="CC39" s="166"/>
      <c r="CE39" s="168"/>
      <c r="CF39" s="192"/>
      <c r="CG39" s="170">
        <f>CE39*CF39*$K39</f>
        <v>0</v>
      </c>
      <c r="CI39" s="166"/>
      <c r="CJ39" s="118"/>
      <c r="CK39" s="168"/>
      <c r="CL39" s="192"/>
      <c r="CM39" s="170">
        <f>CK39*CL39*$K39</f>
        <v>0</v>
      </c>
      <c r="CO39" s="166"/>
      <c r="CP39" s="118"/>
      <c r="CQ39" s="168"/>
      <c r="CR39" s="192"/>
      <c r="CS39" s="170">
        <f>CQ39*CR39*$K39</f>
        <v>0</v>
      </c>
      <c r="CX39" s="111"/>
      <c r="CY39" s="166"/>
      <c r="DA39" s="168"/>
      <c r="DB39" s="192"/>
      <c r="DC39" s="170">
        <f>DA39*DB39*$K39</f>
        <v>0</v>
      </c>
      <c r="DE39" s="166"/>
      <c r="DG39" s="168"/>
      <c r="DH39" s="192"/>
      <c r="DI39" s="170">
        <f>DG39*DH39*$K39</f>
        <v>0</v>
      </c>
      <c r="DK39" s="166"/>
      <c r="DL39" s="118"/>
      <c r="DM39" s="168"/>
      <c r="DN39" s="192"/>
      <c r="DO39" s="170">
        <f>DM39*DN39*$K39</f>
        <v>0</v>
      </c>
      <c r="DQ39" s="166"/>
      <c r="DR39" s="118"/>
      <c r="DS39" s="168"/>
      <c r="DT39" s="192"/>
      <c r="DU39" s="170">
        <f>DS39*DT39*$K39</f>
        <v>0</v>
      </c>
      <c r="DZ39" s="189"/>
      <c r="EA39" s="485">
        <f>SUMPRODUCT((U$23:DU$23=V$23)*(U39:DU39))</f>
        <v>0</v>
      </c>
      <c r="EB39" s="486">
        <f>SUMPRODUCT((U$23:DU$23=W$23)*(U39:DU39))</f>
        <v>0</v>
      </c>
      <c r="EC39" s="150"/>
      <c r="EF39" s="163"/>
      <c r="EW39" s="159"/>
      <c r="EX39" s="159"/>
      <c r="EY39" s="161"/>
      <c r="EZ39" s="112"/>
      <c r="FD39" s="163"/>
      <c r="FU39" s="159"/>
      <c r="FV39" s="159"/>
      <c r="FW39" s="161"/>
      <c r="FX39" s="112"/>
    </row>
    <row r="40" spans="1:180" ht="16" customHeight="1" outlineLevel="1" x14ac:dyDescent="0.25">
      <c r="A40" s="150"/>
      <c r="B40" s="144"/>
      <c r="C40" s="963" t="str">
        <f>"LK" &amp; ROW(C40)-ROW($C$37)-1</f>
        <v>LK2</v>
      </c>
      <c r="D40" s="855" t="s">
        <v>74</v>
      </c>
      <c r="E40" s="983" t="s">
        <v>77</v>
      </c>
      <c r="F40" s="984"/>
      <c r="G40" s="984"/>
      <c r="H40" s="984"/>
      <c r="I40" s="984"/>
      <c r="J40" s="992" t="s">
        <v>76</v>
      </c>
      <c r="K40" s="993"/>
      <c r="L40" s="1015"/>
      <c r="M40" s="189"/>
      <c r="N40" s="166"/>
      <c r="O40" s="165"/>
      <c r="P40" s="111"/>
      <c r="Q40" s="111"/>
      <c r="R40" s="111"/>
      <c r="S40" s="166"/>
      <c r="U40" s="477"/>
      <c r="V40" s="192"/>
      <c r="W40" s="478">
        <f>U40*V40*$K40</f>
        <v>0</v>
      </c>
      <c r="Y40" s="166"/>
      <c r="AA40" s="477"/>
      <c r="AB40" s="192"/>
      <c r="AC40" s="478">
        <f>AA40*AB40*$K40</f>
        <v>0</v>
      </c>
      <c r="AE40" s="166"/>
      <c r="AF40" s="118"/>
      <c r="AG40" s="477"/>
      <c r="AH40" s="192"/>
      <c r="AI40" s="478">
        <f>AG40*AH40*$K40</f>
        <v>0</v>
      </c>
      <c r="AK40" s="166"/>
      <c r="AL40" s="118"/>
      <c r="AM40" s="477"/>
      <c r="AN40" s="192"/>
      <c r="AO40" s="478">
        <f>AM40*AN40*$K40</f>
        <v>0</v>
      </c>
      <c r="AT40" s="111"/>
      <c r="AU40" s="166"/>
      <c r="AW40" s="168"/>
      <c r="AX40" s="192"/>
      <c r="AY40" s="170">
        <f>AW40*AX40*$K40</f>
        <v>0</v>
      </c>
      <c r="BA40" s="166"/>
      <c r="BC40" s="168"/>
      <c r="BD40" s="192"/>
      <c r="BE40" s="170">
        <f>BC40*BD40*$K40</f>
        <v>0</v>
      </c>
      <c r="BG40" s="166"/>
      <c r="BH40" s="118"/>
      <c r="BI40" s="168"/>
      <c r="BJ40" s="192"/>
      <c r="BK40" s="170">
        <f>BI40*BJ40*$K40</f>
        <v>0</v>
      </c>
      <c r="BM40" s="166"/>
      <c r="BN40" s="118"/>
      <c r="BO40" s="168"/>
      <c r="BP40" s="192"/>
      <c r="BQ40" s="170">
        <f>BO40*BP40*$K40</f>
        <v>0</v>
      </c>
      <c r="BV40" s="111"/>
      <c r="BW40" s="166"/>
      <c r="BY40" s="168"/>
      <c r="BZ40" s="192"/>
      <c r="CA40" s="170">
        <f>BY40*BZ40*$K40</f>
        <v>0</v>
      </c>
      <c r="CC40" s="166"/>
      <c r="CE40" s="168"/>
      <c r="CF40" s="192"/>
      <c r="CG40" s="170">
        <f>CE40*CF40*$K40</f>
        <v>0</v>
      </c>
      <c r="CI40" s="166"/>
      <c r="CJ40" s="118"/>
      <c r="CK40" s="168"/>
      <c r="CL40" s="192"/>
      <c r="CM40" s="170">
        <f>CK40*CL40*$K40</f>
        <v>0</v>
      </c>
      <c r="CO40" s="166"/>
      <c r="CP40" s="118"/>
      <c r="CQ40" s="168"/>
      <c r="CR40" s="192"/>
      <c r="CS40" s="170">
        <f>CQ40*CR40*$K40</f>
        <v>0</v>
      </c>
      <c r="CX40" s="111"/>
      <c r="CY40" s="166"/>
      <c r="DA40" s="168"/>
      <c r="DB40" s="192"/>
      <c r="DC40" s="170">
        <f>DA40*DB40*$K40</f>
        <v>0</v>
      </c>
      <c r="DE40" s="166"/>
      <c r="DG40" s="168"/>
      <c r="DH40" s="192"/>
      <c r="DI40" s="170">
        <f>DG40*DH40*$K40</f>
        <v>0</v>
      </c>
      <c r="DK40" s="166"/>
      <c r="DL40" s="118"/>
      <c r="DM40" s="168"/>
      <c r="DN40" s="192"/>
      <c r="DO40" s="170">
        <f>DM40*DN40*$K40</f>
        <v>0</v>
      </c>
      <c r="DQ40" s="166"/>
      <c r="DR40" s="118"/>
      <c r="DS40" s="168"/>
      <c r="DT40" s="192"/>
      <c r="DU40" s="170">
        <f>DS40*DT40*$K40</f>
        <v>0</v>
      </c>
      <c r="DZ40" s="189"/>
      <c r="EA40" s="485">
        <f>SUMPRODUCT((U$23:DU$23=V$23)*(U40:DU40))</f>
        <v>0</v>
      </c>
      <c r="EB40" s="486">
        <f>SUMPRODUCT((U$23:DU$23=W$23)*(U40:DU40))</f>
        <v>0</v>
      </c>
      <c r="EC40" s="150"/>
      <c r="ED40" s="144"/>
      <c r="EF40" s="163"/>
      <c r="EW40" s="159"/>
      <c r="EX40" s="159"/>
      <c r="EY40" s="161"/>
      <c r="EZ40" s="112"/>
      <c r="FD40" s="163"/>
      <c r="FU40" s="159"/>
      <c r="FV40" s="159"/>
      <c r="FW40" s="161"/>
      <c r="FX40" s="112"/>
    </row>
    <row r="41" spans="1:180" ht="16" customHeight="1" outlineLevel="1" x14ac:dyDescent="0.25">
      <c r="A41" s="150"/>
      <c r="B41" s="144"/>
      <c r="C41" s="963" t="str">
        <f>"LK" &amp; ROW(C41)-ROW($C$37)-1</f>
        <v>LK3</v>
      </c>
      <c r="D41" s="973" t="s">
        <v>78</v>
      </c>
      <c r="E41" s="994" t="s">
        <v>75</v>
      </c>
      <c r="F41" s="520"/>
      <c r="G41" s="520"/>
      <c r="H41" s="520"/>
      <c r="I41" s="520"/>
      <c r="J41" s="995" t="s">
        <v>76</v>
      </c>
      <c r="K41" s="996"/>
      <c r="L41" s="1016"/>
      <c r="M41" s="189"/>
      <c r="N41" s="166"/>
      <c r="O41" s="165"/>
      <c r="P41" s="111"/>
      <c r="Q41" s="111"/>
      <c r="R41" s="111"/>
      <c r="S41" s="166"/>
      <c r="U41" s="477"/>
      <c r="V41" s="192"/>
      <c r="W41" s="478">
        <f>U41*V41*$K41</f>
        <v>0</v>
      </c>
      <c r="Y41" s="166"/>
      <c r="AA41" s="477"/>
      <c r="AB41" s="192"/>
      <c r="AC41" s="478">
        <f>AA41*AB41*$K41</f>
        <v>0</v>
      </c>
      <c r="AE41" s="166"/>
      <c r="AF41" s="118"/>
      <c r="AG41" s="477"/>
      <c r="AH41" s="192"/>
      <c r="AI41" s="478">
        <f>AG41*AH41*$K41</f>
        <v>0</v>
      </c>
      <c r="AK41" s="166"/>
      <c r="AL41" s="118"/>
      <c r="AM41" s="477"/>
      <c r="AN41" s="192"/>
      <c r="AO41" s="478">
        <f>AM41*AN41*$K41</f>
        <v>0</v>
      </c>
      <c r="AT41" s="111"/>
      <c r="AU41" s="166"/>
      <c r="AW41" s="168"/>
      <c r="AX41" s="192"/>
      <c r="AY41" s="170">
        <f>AW41*AX41*$K41</f>
        <v>0</v>
      </c>
      <c r="BA41" s="166"/>
      <c r="BC41" s="168"/>
      <c r="BD41" s="192"/>
      <c r="BE41" s="170">
        <f>BC41*BD41*$K41</f>
        <v>0</v>
      </c>
      <c r="BG41" s="166"/>
      <c r="BH41" s="118"/>
      <c r="BI41" s="168"/>
      <c r="BJ41" s="192"/>
      <c r="BK41" s="170">
        <f>BI41*BJ41*$K41</f>
        <v>0</v>
      </c>
      <c r="BM41" s="166"/>
      <c r="BN41" s="118"/>
      <c r="BO41" s="168"/>
      <c r="BP41" s="192"/>
      <c r="BQ41" s="170">
        <f>BO41*BP41*$K41</f>
        <v>0</v>
      </c>
      <c r="BV41" s="111"/>
      <c r="BW41" s="166"/>
      <c r="BY41" s="168"/>
      <c r="BZ41" s="192"/>
      <c r="CA41" s="170">
        <f>BY41*BZ41*$K41</f>
        <v>0</v>
      </c>
      <c r="CC41" s="166"/>
      <c r="CE41" s="168"/>
      <c r="CF41" s="192"/>
      <c r="CG41" s="170">
        <f>CE41*CF41*$K41</f>
        <v>0</v>
      </c>
      <c r="CI41" s="166"/>
      <c r="CJ41" s="118"/>
      <c r="CK41" s="168"/>
      <c r="CL41" s="192"/>
      <c r="CM41" s="170">
        <f>CK41*CL41*$K41</f>
        <v>0</v>
      </c>
      <c r="CO41" s="166"/>
      <c r="CP41" s="118"/>
      <c r="CQ41" s="168"/>
      <c r="CR41" s="192"/>
      <c r="CS41" s="170">
        <f>CQ41*CR41*$K41</f>
        <v>0</v>
      </c>
      <c r="CX41" s="111"/>
      <c r="CY41" s="166"/>
      <c r="DA41" s="168"/>
      <c r="DB41" s="192"/>
      <c r="DC41" s="170">
        <f>DA41*DB41*$K41</f>
        <v>0</v>
      </c>
      <c r="DE41" s="166"/>
      <c r="DG41" s="168"/>
      <c r="DH41" s="192"/>
      <c r="DI41" s="170">
        <f>DG41*DH41*$K41</f>
        <v>0</v>
      </c>
      <c r="DK41" s="166"/>
      <c r="DL41" s="118"/>
      <c r="DM41" s="168"/>
      <c r="DN41" s="192"/>
      <c r="DO41" s="170">
        <f>DM41*DN41*$K41</f>
        <v>0</v>
      </c>
      <c r="DQ41" s="166"/>
      <c r="DR41" s="118"/>
      <c r="DS41" s="168"/>
      <c r="DT41" s="192"/>
      <c r="DU41" s="170">
        <f>DS41*DT41*$K41</f>
        <v>0</v>
      </c>
      <c r="DZ41" s="189"/>
      <c r="EA41" s="485">
        <f>SUMPRODUCT((U$23:DU$23=V$23)*(U41:DU41))</f>
        <v>0</v>
      </c>
      <c r="EB41" s="486">
        <f>SUMPRODUCT((U$23:DU$23=W$23)*(U41:DU41))</f>
        <v>0</v>
      </c>
      <c r="EC41" s="150"/>
      <c r="ED41" s="144"/>
      <c r="EF41" s="163"/>
      <c r="EW41" s="159"/>
      <c r="EX41" s="159"/>
      <c r="EY41" s="161"/>
      <c r="EZ41" s="112"/>
      <c r="FD41" s="163"/>
      <c r="FU41" s="159"/>
      <c r="FV41" s="159"/>
      <c r="FW41" s="161"/>
      <c r="FX41" s="112"/>
    </row>
    <row r="42" spans="1:180" ht="16" customHeight="1" outlineLevel="1" x14ac:dyDescent="0.25">
      <c r="A42" s="150"/>
      <c r="B42" s="144"/>
      <c r="C42" s="963" t="str">
        <f>"LK" &amp; ROW(C42)-ROW($C$37)-1</f>
        <v>LK4</v>
      </c>
      <c r="D42" s="973" t="s">
        <v>78</v>
      </c>
      <c r="E42" s="994" t="s">
        <v>77</v>
      </c>
      <c r="F42" s="520"/>
      <c r="G42" s="520"/>
      <c r="H42" s="520"/>
      <c r="I42" s="520"/>
      <c r="J42" s="995" t="s">
        <v>76</v>
      </c>
      <c r="K42" s="996"/>
      <c r="L42" s="1016"/>
      <c r="M42" s="189"/>
      <c r="N42" s="166"/>
      <c r="O42" s="165"/>
      <c r="P42" s="111"/>
      <c r="Q42" s="111"/>
      <c r="R42" s="111"/>
      <c r="S42" s="166"/>
      <c r="U42" s="477"/>
      <c r="V42" s="190"/>
      <c r="W42" s="478">
        <f>U42*V42*$K42</f>
        <v>0</v>
      </c>
      <c r="Y42" s="166"/>
      <c r="AA42" s="477"/>
      <c r="AB42" s="190"/>
      <c r="AC42" s="478">
        <f>AA42*AB42*$K42</f>
        <v>0</v>
      </c>
      <c r="AE42" s="166"/>
      <c r="AF42" s="118"/>
      <c r="AG42" s="477"/>
      <c r="AH42" s="190"/>
      <c r="AI42" s="478">
        <f>AG42*AH42*$K42</f>
        <v>0</v>
      </c>
      <c r="AK42" s="166"/>
      <c r="AL42" s="118"/>
      <c r="AM42" s="477"/>
      <c r="AN42" s="190"/>
      <c r="AO42" s="478">
        <f>AM42*AN42*$K42</f>
        <v>0</v>
      </c>
      <c r="AT42" s="111"/>
      <c r="AU42" s="166"/>
      <c r="AW42" s="168"/>
      <c r="AX42" s="190"/>
      <c r="AY42" s="170">
        <f>AW42*AX42*$K42</f>
        <v>0</v>
      </c>
      <c r="BA42" s="166"/>
      <c r="BC42" s="168"/>
      <c r="BD42" s="190"/>
      <c r="BE42" s="170">
        <f>BC42*BD42*$K42</f>
        <v>0</v>
      </c>
      <c r="BG42" s="166"/>
      <c r="BH42" s="118"/>
      <c r="BI42" s="168"/>
      <c r="BJ42" s="190"/>
      <c r="BK42" s="170">
        <f>BI42*BJ42*$K42</f>
        <v>0</v>
      </c>
      <c r="BM42" s="166"/>
      <c r="BN42" s="118"/>
      <c r="BO42" s="168"/>
      <c r="BP42" s="190"/>
      <c r="BQ42" s="170">
        <f>BO42*BP42*$K42</f>
        <v>0</v>
      </c>
      <c r="BV42" s="111"/>
      <c r="BW42" s="166"/>
      <c r="BY42" s="168"/>
      <c r="BZ42" s="190"/>
      <c r="CA42" s="170">
        <f>BY42*BZ42*$K42</f>
        <v>0</v>
      </c>
      <c r="CC42" s="166"/>
      <c r="CE42" s="168"/>
      <c r="CF42" s="190"/>
      <c r="CG42" s="170">
        <f>CE42*CF42*$K42</f>
        <v>0</v>
      </c>
      <c r="CI42" s="166"/>
      <c r="CJ42" s="118"/>
      <c r="CK42" s="168"/>
      <c r="CL42" s="190"/>
      <c r="CM42" s="170">
        <f>CK42*CL42*$K42</f>
        <v>0</v>
      </c>
      <c r="CO42" s="166"/>
      <c r="CP42" s="118"/>
      <c r="CQ42" s="168"/>
      <c r="CR42" s="190"/>
      <c r="CS42" s="170">
        <f>CQ42*CR42*$K42</f>
        <v>0</v>
      </c>
      <c r="CX42" s="111"/>
      <c r="CY42" s="166"/>
      <c r="DA42" s="168"/>
      <c r="DB42" s="190"/>
      <c r="DC42" s="170">
        <f>DA42*DB42*$K42</f>
        <v>0</v>
      </c>
      <c r="DE42" s="166"/>
      <c r="DG42" s="168"/>
      <c r="DH42" s="190"/>
      <c r="DI42" s="170">
        <f>DG42*DH42*$K42</f>
        <v>0</v>
      </c>
      <c r="DK42" s="166"/>
      <c r="DL42" s="118"/>
      <c r="DM42" s="168"/>
      <c r="DN42" s="190"/>
      <c r="DO42" s="170">
        <f>DM42*DN42*$K42</f>
        <v>0</v>
      </c>
      <c r="DQ42" s="166"/>
      <c r="DR42" s="118"/>
      <c r="DS42" s="168"/>
      <c r="DT42" s="190"/>
      <c r="DU42" s="170">
        <f>DS42*DT42*$K42</f>
        <v>0</v>
      </c>
      <c r="DZ42" s="189"/>
      <c r="EA42" s="485">
        <f>SUMPRODUCT((U$23:DU$23=V$23)*(U42:DU42))</f>
        <v>0</v>
      </c>
      <c r="EB42" s="486">
        <f>SUMPRODUCT((U$23:DU$23=W$23)*(U42:DU42))</f>
        <v>0</v>
      </c>
      <c r="EC42" s="150"/>
      <c r="ED42" s="144"/>
      <c r="EF42" s="163"/>
      <c r="EW42" s="159"/>
      <c r="EX42" s="159"/>
      <c r="EY42" s="161"/>
      <c r="EZ42" s="112"/>
      <c r="FD42" s="163"/>
      <c r="FU42" s="159"/>
      <c r="FV42" s="159"/>
      <c r="FW42" s="161"/>
      <c r="FX42" s="112"/>
    </row>
    <row r="43" spans="1:180" ht="16" customHeight="1" outlineLevel="1" thickBot="1" x14ac:dyDescent="0.3">
      <c r="A43" s="150"/>
      <c r="B43" s="144"/>
      <c r="C43" s="964" t="str">
        <f>"LK" &amp; ROW(C43)-ROW($C$37)-1</f>
        <v>LK5</v>
      </c>
      <c r="D43" s="974" t="s">
        <v>79</v>
      </c>
      <c r="E43" s="997" t="s">
        <v>77</v>
      </c>
      <c r="F43" s="998"/>
      <c r="G43" s="998"/>
      <c r="H43" s="998"/>
      <c r="I43" s="998"/>
      <c r="J43" s="999" t="s">
        <v>76</v>
      </c>
      <c r="K43" s="1000"/>
      <c r="L43" s="1017"/>
      <c r="M43" s="189"/>
      <c r="N43" s="166"/>
      <c r="O43" s="165"/>
      <c r="P43" s="111"/>
      <c r="Q43" s="111"/>
      <c r="R43" s="111"/>
      <c r="S43" s="166"/>
      <c r="U43" s="479"/>
      <c r="V43" s="517"/>
      <c r="W43" s="481">
        <f>U43*V43*$K43</f>
        <v>0</v>
      </c>
      <c r="Y43" s="166"/>
      <c r="AA43" s="479"/>
      <c r="AB43" s="517"/>
      <c r="AC43" s="481">
        <f>AA43*AB43*$K43</f>
        <v>0</v>
      </c>
      <c r="AE43" s="166"/>
      <c r="AF43" s="118"/>
      <c r="AG43" s="479"/>
      <c r="AH43" s="517"/>
      <c r="AI43" s="481">
        <f>AG43*AH43*$K43</f>
        <v>0</v>
      </c>
      <c r="AK43" s="166"/>
      <c r="AL43" s="118"/>
      <c r="AM43" s="479"/>
      <c r="AN43" s="517"/>
      <c r="AO43" s="481">
        <f>AM43*AN43*$K43</f>
        <v>0</v>
      </c>
      <c r="AT43" s="111"/>
      <c r="AU43" s="166"/>
      <c r="AW43" s="168"/>
      <c r="AX43" s="192"/>
      <c r="AY43" s="170">
        <f>AW43*AX43*$K43</f>
        <v>0</v>
      </c>
      <c r="BA43" s="166"/>
      <c r="BC43" s="168"/>
      <c r="BD43" s="192"/>
      <c r="BE43" s="170">
        <f>BC43*BD43*$K43</f>
        <v>0</v>
      </c>
      <c r="BG43" s="166"/>
      <c r="BH43" s="118"/>
      <c r="BI43" s="168"/>
      <c r="BJ43" s="192"/>
      <c r="BK43" s="170">
        <f>BI43*BJ43*$K43</f>
        <v>0</v>
      </c>
      <c r="BM43" s="166"/>
      <c r="BN43" s="118"/>
      <c r="BO43" s="168"/>
      <c r="BP43" s="192"/>
      <c r="BQ43" s="170">
        <f>BO43*BP43*$K43</f>
        <v>0</v>
      </c>
      <c r="BV43" s="111"/>
      <c r="BW43" s="166"/>
      <c r="BY43" s="168"/>
      <c r="BZ43" s="192"/>
      <c r="CA43" s="170">
        <f>BY43*BZ43*$K43</f>
        <v>0</v>
      </c>
      <c r="CC43" s="166"/>
      <c r="CE43" s="168"/>
      <c r="CF43" s="192"/>
      <c r="CG43" s="170">
        <f>CE43*CF43*$K43</f>
        <v>0</v>
      </c>
      <c r="CI43" s="166"/>
      <c r="CJ43" s="118"/>
      <c r="CK43" s="168"/>
      <c r="CL43" s="192"/>
      <c r="CM43" s="170">
        <f>CK43*CL43*$K43</f>
        <v>0</v>
      </c>
      <c r="CO43" s="166"/>
      <c r="CP43" s="118"/>
      <c r="CQ43" s="168"/>
      <c r="CR43" s="192"/>
      <c r="CS43" s="170">
        <f>CQ43*CR43*$K43</f>
        <v>0</v>
      </c>
      <c r="CX43" s="111"/>
      <c r="CY43" s="166"/>
      <c r="DA43" s="168"/>
      <c r="DB43" s="192"/>
      <c r="DC43" s="170">
        <f>DA43*DB43*$K43</f>
        <v>0</v>
      </c>
      <c r="DE43" s="166"/>
      <c r="DG43" s="168"/>
      <c r="DH43" s="192"/>
      <c r="DI43" s="170">
        <f>DG43*DH43*$K43</f>
        <v>0</v>
      </c>
      <c r="DK43" s="166"/>
      <c r="DL43" s="118"/>
      <c r="DM43" s="168"/>
      <c r="DN43" s="192"/>
      <c r="DO43" s="170">
        <f>DM43*DN43*$K43</f>
        <v>0</v>
      </c>
      <c r="DQ43" s="166"/>
      <c r="DR43" s="118"/>
      <c r="DS43" s="168"/>
      <c r="DT43" s="192"/>
      <c r="DU43" s="170">
        <f>DS43*DT43*$K43</f>
        <v>0</v>
      </c>
      <c r="DZ43" s="189"/>
      <c r="EA43" s="487">
        <f>SUMPRODUCT((U$23:DU$23=V$23)*(U43:DU43))</f>
        <v>0</v>
      </c>
      <c r="EB43" s="488">
        <f>SUMPRODUCT((U$23:DU$23=W$23)*(U43:DU43))</f>
        <v>0</v>
      </c>
      <c r="EC43" s="150"/>
      <c r="ED43" s="144"/>
      <c r="EF43" s="163"/>
      <c r="EW43" s="159"/>
      <c r="EX43" s="159"/>
      <c r="EY43" s="161"/>
      <c r="EZ43" s="112"/>
      <c r="FD43" s="163"/>
      <c r="FU43" s="159"/>
      <c r="FV43" s="159"/>
      <c r="FW43" s="161"/>
      <c r="FX43" s="112"/>
    </row>
    <row r="44" spans="1:180" ht="16" customHeight="1" thickBot="1" x14ac:dyDescent="0.4">
      <c r="A44" s="150"/>
      <c r="B44" s="144"/>
      <c r="C44" s="118"/>
      <c r="D44" s="156"/>
      <c r="E44" s="156"/>
      <c r="F44" s="156"/>
      <c r="G44" s="156"/>
      <c r="H44" s="156"/>
      <c r="I44" s="156"/>
      <c r="J44" s="644"/>
      <c r="K44" s="156"/>
      <c r="L44" s="645"/>
      <c r="M44" s="151"/>
      <c r="N44" s="153"/>
      <c r="O44" s="155"/>
      <c r="P44" s="151"/>
      <c r="Q44" s="151"/>
      <c r="R44" s="151"/>
      <c r="S44" s="153"/>
      <c r="T44" s="153"/>
      <c r="U44" s="153"/>
      <c r="V44" s="155"/>
      <c r="W44" s="482">
        <f>SUM(W39:W43)</f>
        <v>0</v>
      </c>
      <c r="Y44" s="153"/>
      <c r="Z44" s="153"/>
      <c r="AA44" s="153"/>
      <c r="AB44" s="155"/>
      <c r="AC44" s="482">
        <f>SUM(AC39:AC43)</f>
        <v>0</v>
      </c>
      <c r="AE44" s="153"/>
      <c r="AF44" s="153"/>
      <c r="AG44" s="153"/>
      <c r="AH44" s="155"/>
      <c r="AI44" s="482">
        <f>SUM(AI39:AI43)</f>
        <v>0</v>
      </c>
      <c r="AK44" s="153"/>
      <c r="AL44" s="153"/>
      <c r="AM44" s="153"/>
      <c r="AN44" s="155"/>
      <c r="AO44" s="482">
        <f>SUM(AO39:AO43)</f>
        <v>0</v>
      </c>
      <c r="AT44" s="151"/>
      <c r="AU44" s="153"/>
      <c r="AV44" s="153"/>
      <c r="AW44" s="153"/>
      <c r="AX44" s="155"/>
      <c r="AY44" s="154">
        <f>SUM(AY39:AY43)</f>
        <v>0</v>
      </c>
      <c r="BA44" s="153"/>
      <c r="BB44" s="153"/>
      <c r="BC44" s="153"/>
      <c r="BD44" s="155"/>
      <c r="BE44" s="154">
        <f>SUM(BE39:BE43)</f>
        <v>0</v>
      </c>
      <c r="BG44" s="153"/>
      <c r="BH44" s="153"/>
      <c r="BI44" s="153"/>
      <c r="BJ44" s="155"/>
      <c r="BK44" s="154">
        <f>SUM(BK39:BK43)</f>
        <v>0</v>
      </c>
      <c r="BM44" s="153"/>
      <c r="BN44" s="153"/>
      <c r="BO44" s="153"/>
      <c r="BP44" s="155"/>
      <c r="BQ44" s="154">
        <f>SUM(BQ39:BQ43)</f>
        <v>0</v>
      </c>
      <c r="BV44" s="151"/>
      <c r="BW44" s="153"/>
      <c r="BX44" s="153"/>
      <c r="BY44" s="153"/>
      <c r="BZ44" s="155"/>
      <c r="CA44" s="154">
        <f>SUM(CA39:CA43)</f>
        <v>0</v>
      </c>
      <c r="CC44" s="153"/>
      <c r="CD44" s="153"/>
      <c r="CE44" s="153"/>
      <c r="CF44" s="155"/>
      <c r="CG44" s="154">
        <f>SUM(CG39:CG43)</f>
        <v>0</v>
      </c>
      <c r="CI44" s="153"/>
      <c r="CJ44" s="153"/>
      <c r="CK44" s="153"/>
      <c r="CL44" s="155"/>
      <c r="CM44" s="154">
        <f>SUM(CM39:CM43)</f>
        <v>0</v>
      </c>
      <c r="CO44" s="153"/>
      <c r="CP44" s="153"/>
      <c r="CQ44" s="153"/>
      <c r="CR44" s="155"/>
      <c r="CS44" s="154">
        <f>SUM(CS39:CS43)</f>
        <v>0</v>
      </c>
      <c r="CX44" s="151"/>
      <c r="CY44" s="153"/>
      <c r="CZ44" s="153"/>
      <c r="DA44" s="153"/>
      <c r="DB44" s="155"/>
      <c r="DC44" s="154">
        <f>SUM(DC39:DC43)</f>
        <v>0</v>
      </c>
      <c r="DE44" s="153"/>
      <c r="DF44" s="153"/>
      <c r="DG44" s="153"/>
      <c r="DH44" s="155"/>
      <c r="DI44" s="154">
        <f>SUM(DI39:DI43)</f>
        <v>0</v>
      </c>
      <c r="DK44" s="153"/>
      <c r="DL44" s="153"/>
      <c r="DM44" s="153"/>
      <c r="DN44" s="155"/>
      <c r="DO44" s="154">
        <f>SUM(DO39:DO43)</f>
        <v>0</v>
      </c>
      <c r="DQ44" s="153"/>
      <c r="DR44" s="153"/>
      <c r="DS44" s="153"/>
      <c r="DT44" s="155"/>
      <c r="DU44" s="154">
        <f>SUM(DU39:DU43)</f>
        <v>0</v>
      </c>
      <c r="DZ44" s="151"/>
      <c r="EA44" s="152"/>
      <c r="EB44" s="482">
        <f>SUM(EB39:EB43)</f>
        <v>0</v>
      </c>
      <c r="EC44" s="150"/>
      <c r="ED44" s="144"/>
      <c r="EV44" s="153"/>
      <c r="EW44" s="153"/>
      <c r="EX44" s="153"/>
      <c r="EY44" s="152"/>
      <c r="EZ44" s="151"/>
      <c r="FT44" s="153"/>
      <c r="FU44" s="153"/>
      <c r="FV44" s="153"/>
      <c r="FW44" s="152"/>
      <c r="FX44" s="151"/>
    </row>
    <row r="45" spans="1:180" ht="6" customHeight="1" x14ac:dyDescent="0.25">
      <c r="A45" s="150"/>
      <c r="B45" s="129"/>
      <c r="C45" s="125"/>
      <c r="D45" s="125"/>
      <c r="E45" s="125"/>
      <c r="F45" s="125"/>
      <c r="G45" s="125"/>
      <c r="H45" s="125"/>
      <c r="I45" s="125"/>
      <c r="J45" s="632"/>
      <c r="K45" s="125"/>
      <c r="L45" s="633"/>
      <c r="M45" s="125"/>
      <c r="N45" s="125"/>
      <c r="O45" s="125"/>
      <c r="P45" s="125"/>
      <c r="Q45" s="125"/>
      <c r="R45" s="125"/>
      <c r="S45" s="125"/>
      <c r="T45" s="125"/>
      <c r="U45" s="125"/>
      <c r="V45" s="126"/>
      <c r="W45" s="125"/>
      <c r="Y45" s="125"/>
      <c r="Z45" s="125"/>
      <c r="AA45" s="125"/>
      <c r="AB45" s="126"/>
      <c r="AC45" s="125"/>
      <c r="AE45" s="125"/>
      <c r="AF45" s="125"/>
      <c r="AG45" s="125"/>
      <c r="AH45" s="126"/>
      <c r="AI45" s="125"/>
      <c r="AK45" s="125"/>
      <c r="AL45" s="125"/>
      <c r="AM45" s="125"/>
      <c r="AN45" s="126"/>
      <c r="AO45" s="125"/>
      <c r="AU45" s="125"/>
      <c r="AV45" s="125"/>
      <c r="AW45" s="125"/>
      <c r="AX45" s="126"/>
      <c r="AY45" s="125"/>
      <c r="BA45" s="125"/>
      <c r="BB45" s="125"/>
      <c r="BC45" s="125"/>
      <c r="BD45" s="126"/>
      <c r="BE45" s="125"/>
      <c r="BG45" s="125"/>
      <c r="BH45" s="125"/>
      <c r="BI45" s="125"/>
      <c r="BJ45" s="126"/>
      <c r="BK45" s="125"/>
      <c r="BM45" s="125"/>
      <c r="BN45" s="125"/>
      <c r="BO45" s="125"/>
      <c r="BP45" s="126"/>
      <c r="BQ45" s="125"/>
      <c r="BW45" s="125"/>
      <c r="BX45" s="125"/>
      <c r="BY45" s="125"/>
      <c r="BZ45" s="126"/>
      <c r="CA45" s="125"/>
      <c r="CC45" s="125"/>
      <c r="CD45" s="125"/>
      <c r="CE45" s="125"/>
      <c r="CF45" s="126"/>
      <c r="CG45" s="125"/>
      <c r="CI45" s="125"/>
      <c r="CJ45" s="125"/>
      <c r="CK45" s="125"/>
      <c r="CL45" s="126"/>
      <c r="CM45" s="125"/>
      <c r="CO45" s="125"/>
      <c r="CP45" s="125"/>
      <c r="CQ45" s="125"/>
      <c r="CR45" s="126"/>
      <c r="CS45" s="125"/>
      <c r="CY45" s="125"/>
      <c r="CZ45" s="125"/>
      <c r="DA45" s="125"/>
      <c r="DB45" s="126"/>
      <c r="DC45" s="125"/>
      <c r="DE45" s="125"/>
      <c r="DF45" s="125"/>
      <c r="DG45" s="125"/>
      <c r="DH45" s="126"/>
      <c r="DI45" s="125"/>
      <c r="DK45" s="125"/>
      <c r="DL45" s="125"/>
      <c r="DM45" s="125"/>
      <c r="DN45" s="126"/>
      <c r="DO45" s="125"/>
      <c r="DQ45" s="125"/>
      <c r="DR45" s="125"/>
      <c r="DS45" s="125"/>
      <c r="DT45" s="126"/>
      <c r="DU45" s="125"/>
      <c r="DZ45" s="125"/>
      <c r="EA45" s="125"/>
      <c r="EB45" s="125"/>
      <c r="EC45" s="196"/>
      <c r="ED45" s="144"/>
    </row>
    <row r="46" spans="1:180" ht="6" customHeight="1" thickBot="1" x14ac:dyDescent="0.3">
      <c r="B46" s="149"/>
      <c r="C46" s="186"/>
      <c r="D46" s="186"/>
      <c r="E46" s="186"/>
      <c r="F46" s="186"/>
      <c r="G46" s="186"/>
      <c r="H46" s="186"/>
      <c r="I46" s="186"/>
      <c r="J46" s="646"/>
      <c r="K46" s="186"/>
      <c r="L46" s="647"/>
      <c r="M46" s="186"/>
      <c r="S46" s="186"/>
      <c r="T46" s="186"/>
      <c r="U46" s="186"/>
      <c r="V46" s="187"/>
      <c r="W46" s="186"/>
      <c r="Y46" s="186"/>
      <c r="Z46" s="186"/>
      <c r="AA46" s="187"/>
      <c r="AB46" s="187"/>
      <c r="AC46" s="187"/>
      <c r="AE46" s="186"/>
      <c r="AF46" s="187"/>
      <c r="AG46" s="186"/>
      <c r="AH46" s="186"/>
      <c r="AI46" s="186"/>
      <c r="AK46" s="186"/>
      <c r="AL46" s="187"/>
      <c r="AM46" s="186"/>
      <c r="AN46" s="186"/>
      <c r="AO46" s="186"/>
      <c r="AU46" s="186"/>
      <c r="AV46" s="186"/>
      <c r="AW46" s="187"/>
      <c r="AX46" s="187"/>
      <c r="AY46" s="187"/>
      <c r="BA46" s="186"/>
      <c r="BB46" s="186"/>
      <c r="BC46" s="187"/>
      <c r="BD46" s="187"/>
      <c r="BE46" s="187"/>
      <c r="BG46" s="186"/>
      <c r="BH46" s="187"/>
      <c r="BI46" s="186"/>
      <c r="BJ46" s="186"/>
      <c r="BK46" s="186"/>
      <c r="BM46" s="186"/>
      <c r="BN46" s="187"/>
      <c r="BO46" s="186"/>
      <c r="BP46" s="186"/>
      <c r="BQ46" s="186"/>
      <c r="BW46" s="186"/>
      <c r="BX46" s="186"/>
      <c r="BY46" s="187"/>
      <c r="BZ46" s="187"/>
      <c r="CA46" s="187"/>
      <c r="CC46" s="186"/>
      <c r="CD46" s="186"/>
      <c r="CE46" s="187"/>
      <c r="CF46" s="187"/>
      <c r="CG46" s="187"/>
      <c r="CI46" s="186"/>
      <c r="CJ46" s="187"/>
      <c r="CK46" s="186"/>
      <c r="CL46" s="186"/>
      <c r="CM46" s="186"/>
      <c r="CO46" s="186"/>
      <c r="CP46" s="187"/>
      <c r="CQ46" s="186"/>
      <c r="CR46" s="186"/>
      <c r="CS46" s="186"/>
      <c r="CY46" s="186"/>
      <c r="CZ46" s="186"/>
      <c r="DA46" s="187"/>
      <c r="DB46" s="187"/>
      <c r="DC46" s="187"/>
      <c r="DE46" s="186"/>
      <c r="DF46" s="186"/>
      <c r="DG46" s="187"/>
      <c r="DH46" s="187"/>
      <c r="DI46" s="187"/>
      <c r="DK46" s="186"/>
      <c r="DL46" s="187"/>
      <c r="DM46" s="186"/>
      <c r="DN46" s="186"/>
      <c r="DO46" s="186"/>
      <c r="DQ46" s="186"/>
      <c r="DR46" s="187"/>
      <c r="DS46" s="186"/>
      <c r="DT46" s="186"/>
      <c r="DU46" s="186"/>
      <c r="DZ46" s="186"/>
      <c r="EA46" s="186"/>
      <c r="EB46" s="186"/>
      <c r="EC46" s="148"/>
    </row>
    <row r="47" spans="1:180" ht="18" x14ac:dyDescent="0.35">
      <c r="A47" s="150"/>
      <c r="B47" s="144"/>
      <c r="C47" s="961"/>
      <c r="D47" s="521" t="s">
        <v>140</v>
      </c>
      <c r="E47" s="521"/>
      <c r="F47" s="521"/>
      <c r="G47" s="521"/>
      <c r="H47" s="521"/>
      <c r="I47" s="521"/>
      <c r="J47" s="648"/>
      <c r="K47" s="522"/>
      <c r="L47" s="1018"/>
      <c r="M47" s="174"/>
      <c r="N47" s="163"/>
      <c r="O47" s="163"/>
      <c r="P47" s="163"/>
      <c r="Q47" s="163"/>
      <c r="R47" s="163"/>
      <c r="S47" s="163"/>
      <c r="U47" s="472" t="s">
        <v>43</v>
      </c>
      <c r="V47" s="473" t="s">
        <v>44</v>
      </c>
      <c r="W47" s="474" t="s">
        <v>45</v>
      </c>
      <c r="Y47" s="163"/>
      <c r="AA47" s="472" t="s">
        <v>43</v>
      </c>
      <c r="AB47" s="473" t="s">
        <v>44</v>
      </c>
      <c r="AC47" s="474" t="s">
        <v>45</v>
      </c>
      <c r="AE47" s="163"/>
      <c r="AF47" s="118"/>
      <c r="AG47" s="472" t="s">
        <v>43</v>
      </c>
      <c r="AH47" s="473" t="s">
        <v>44</v>
      </c>
      <c r="AI47" s="474" t="s">
        <v>45</v>
      </c>
      <c r="AK47" s="163"/>
      <c r="AL47" s="118"/>
      <c r="AM47" s="472" t="s">
        <v>43</v>
      </c>
      <c r="AN47" s="473" t="s">
        <v>44</v>
      </c>
      <c r="AO47" s="474" t="s">
        <v>45</v>
      </c>
      <c r="AT47" s="163"/>
      <c r="AU47" s="163"/>
      <c r="AW47" s="194" t="s">
        <v>43</v>
      </c>
      <c r="AX47" s="194" t="s">
        <v>44</v>
      </c>
      <c r="AY47" s="194" t="s">
        <v>45</v>
      </c>
      <c r="BA47" s="163"/>
      <c r="BC47" s="194" t="s">
        <v>43</v>
      </c>
      <c r="BD47" s="194" t="s">
        <v>44</v>
      </c>
      <c r="BE47" s="194" t="s">
        <v>45</v>
      </c>
      <c r="BG47" s="163"/>
      <c r="BH47" s="118"/>
      <c r="BI47" s="194" t="s">
        <v>43</v>
      </c>
      <c r="BJ47" s="194" t="s">
        <v>44</v>
      </c>
      <c r="BK47" s="194" t="s">
        <v>45</v>
      </c>
      <c r="BM47" s="163"/>
      <c r="BN47" s="118"/>
      <c r="BO47" s="194" t="s">
        <v>43</v>
      </c>
      <c r="BP47" s="194" t="s">
        <v>44</v>
      </c>
      <c r="BQ47" s="194" t="s">
        <v>45</v>
      </c>
      <c r="BV47" s="163"/>
      <c r="BW47" s="163"/>
      <c r="BY47" s="194" t="s">
        <v>43</v>
      </c>
      <c r="BZ47" s="194" t="s">
        <v>44</v>
      </c>
      <c r="CA47" s="194" t="s">
        <v>45</v>
      </c>
      <c r="CC47" s="163"/>
      <c r="CE47" s="194" t="s">
        <v>43</v>
      </c>
      <c r="CF47" s="194" t="s">
        <v>44</v>
      </c>
      <c r="CG47" s="194" t="s">
        <v>45</v>
      </c>
      <c r="CI47" s="163"/>
      <c r="CJ47" s="118"/>
      <c r="CK47" s="194" t="s">
        <v>43</v>
      </c>
      <c r="CL47" s="194" t="s">
        <v>44</v>
      </c>
      <c r="CM47" s="194" t="s">
        <v>45</v>
      </c>
      <c r="CO47" s="163"/>
      <c r="CP47" s="118"/>
      <c r="CQ47" s="194" t="s">
        <v>43</v>
      </c>
      <c r="CR47" s="194" t="s">
        <v>44</v>
      </c>
      <c r="CS47" s="194" t="s">
        <v>45</v>
      </c>
      <c r="CX47" s="163"/>
      <c r="CY47" s="163"/>
      <c r="DA47" s="194" t="s">
        <v>43</v>
      </c>
      <c r="DB47" s="194" t="s">
        <v>44</v>
      </c>
      <c r="DC47" s="194" t="s">
        <v>45</v>
      </c>
      <c r="DE47" s="163"/>
      <c r="DG47" s="194" t="s">
        <v>43</v>
      </c>
      <c r="DH47" s="194" t="s">
        <v>44</v>
      </c>
      <c r="DI47" s="194" t="s">
        <v>45</v>
      </c>
      <c r="DK47" s="163"/>
      <c r="DL47" s="118"/>
      <c r="DM47" s="194" t="s">
        <v>43</v>
      </c>
      <c r="DN47" s="194" t="s">
        <v>44</v>
      </c>
      <c r="DO47" s="194" t="s">
        <v>45</v>
      </c>
      <c r="DQ47" s="163"/>
      <c r="DR47" s="118"/>
      <c r="DS47" s="194" t="s">
        <v>43</v>
      </c>
      <c r="DT47" s="194" t="s">
        <v>44</v>
      </c>
      <c r="DU47" s="194" t="s">
        <v>45</v>
      </c>
      <c r="DZ47" s="174"/>
      <c r="EA47" s="483" t="s">
        <v>44</v>
      </c>
      <c r="EB47" s="474" t="s">
        <v>141</v>
      </c>
      <c r="EC47" s="150"/>
      <c r="EF47" s="193"/>
      <c r="EG47" s="193"/>
      <c r="EH47" s="193"/>
      <c r="EI47" s="193"/>
      <c r="EJ47" s="193"/>
      <c r="EK47" s="193"/>
      <c r="EL47" s="193"/>
      <c r="EM47" s="193"/>
      <c r="EN47" s="193"/>
      <c r="EO47" s="193"/>
      <c r="EP47" s="193"/>
      <c r="EQ47" s="193"/>
      <c r="ER47" s="193"/>
      <c r="ES47" s="193"/>
      <c r="ET47" s="193"/>
      <c r="EU47" s="193"/>
      <c r="EV47" s="193"/>
      <c r="EW47" s="158"/>
      <c r="EX47" s="158"/>
      <c r="EY47" s="178"/>
      <c r="EZ47" s="158"/>
      <c r="FD47" s="193"/>
      <c r="FE47" s="193"/>
      <c r="FF47" s="193"/>
      <c r="FG47" s="193"/>
      <c r="FH47" s="193"/>
      <c r="FI47" s="193"/>
      <c r="FJ47" s="193"/>
      <c r="FK47" s="193"/>
      <c r="FL47" s="193"/>
      <c r="FM47" s="193"/>
      <c r="FN47" s="193"/>
      <c r="FO47" s="193"/>
      <c r="FP47" s="193"/>
      <c r="FQ47" s="193"/>
      <c r="FR47" s="193"/>
      <c r="FS47" s="193"/>
      <c r="FT47" s="193"/>
      <c r="FU47" s="158"/>
      <c r="FV47" s="158"/>
      <c r="FW47" s="178"/>
      <c r="FX47" s="158"/>
    </row>
    <row r="48" spans="1:180" ht="16" thickBot="1" x14ac:dyDescent="0.4">
      <c r="A48" s="150"/>
      <c r="B48" s="144"/>
      <c r="C48" s="965"/>
      <c r="D48" s="494" t="s">
        <v>142</v>
      </c>
      <c r="E48" s="467" t="s">
        <v>48</v>
      </c>
      <c r="F48" s="466"/>
      <c r="G48" s="466"/>
      <c r="H48" s="466"/>
      <c r="I48" s="518"/>
      <c r="J48" s="642" t="s">
        <v>143</v>
      </c>
      <c r="K48" s="533" t="s">
        <v>50</v>
      </c>
      <c r="L48" s="1019"/>
      <c r="M48" s="158"/>
      <c r="N48" s="163"/>
      <c r="O48" s="163"/>
      <c r="P48" s="163"/>
      <c r="Q48" s="163"/>
      <c r="R48" s="163"/>
      <c r="S48" s="163"/>
      <c r="U48" s="475" t="str">
        <f>"["&amp; 'Zusammenfassung (DE)'!$I$14 &amp;"/ME]"</f>
        <v>[EUR/ME]</v>
      </c>
      <c r="V48" s="470" t="s">
        <v>51</v>
      </c>
      <c r="W48" s="476" t="str">
        <f>"["&amp; 'Zusammenfassung (DE)'!$I$14 &amp;"]"</f>
        <v>[EUR]</v>
      </c>
      <c r="Y48" s="163"/>
      <c r="AA48" s="475" t="str">
        <f>"["&amp; 'Zusammenfassung (DE)'!$I$14 &amp;"/ME]"</f>
        <v>[EUR/ME]</v>
      </c>
      <c r="AB48" s="470" t="s">
        <v>51</v>
      </c>
      <c r="AC48" s="476" t="str">
        <f>"["&amp; 'Zusammenfassung (DE)'!$I$14 &amp;"]"</f>
        <v>[EUR]</v>
      </c>
      <c r="AE48" s="163"/>
      <c r="AF48" s="118"/>
      <c r="AG48" s="475" t="str">
        <f>"["&amp; 'Zusammenfassung (DE)'!$I$14 &amp;"/ME]"</f>
        <v>[EUR/ME]</v>
      </c>
      <c r="AH48" s="470" t="s">
        <v>51</v>
      </c>
      <c r="AI48" s="476" t="str">
        <f>"["&amp; 'Zusammenfassung (DE)'!$I$14 &amp;"]"</f>
        <v>[EUR]</v>
      </c>
      <c r="AK48" s="163"/>
      <c r="AL48" s="118"/>
      <c r="AM48" s="475" t="str">
        <f>"["&amp; 'Zusammenfassung (DE)'!$I$14 &amp;"/ME]"</f>
        <v>[EUR/ME]</v>
      </c>
      <c r="AN48" s="470" t="s">
        <v>51</v>
      </c>
      <c r="AO48" s="476" t="str">
        <f>"["&amp; 'Zusammenfassung (DE)'!$I$14 &amp;"]"</f>
        <v>[EUR]</v>
      </c>
      <c r="AT48" s="163"/>
      <c r="AU48" s="163"/>
      <c r="AW48" s="175" t="str">
        <f>"["&amp; 'Zusammenfassung (DE)'!$I$14 &amp;"/ME]"</f>
        <v>[EUR/ME]</v>
      </c>
      <c r="AX48" s="175" t="s">
        <v>51</v>
      </c>
      <c r="AY48" s="175" t="str">
        <f>"["&amp; 'Zusammenfassung (DE)'!$I$14 &amp;"]"</f>
        <v>[EUR]</v>
      </c>
      <c r="BA48" s="163"/>
      <c r="BC48" s="175" t="str">
        <f>"["&amp; 'Zusammenfassung (DE)'!$I$14 &amp;"/ME]"</f>
        <v>[EUR/ME]</v>
      </c>
      <c r="BD48" s="175" t="s">
        <v>51</v>
      </c>
      <c r="BE48" s="175" t="str">
        <f>"["&amp; 'Zusammenfassung (DE)'!$I$14 &amp;"]"</f>
        <v>[EUR]</v>
      </c>
      <c r="BG48" s="163"/>
      <c r="BH48" s="118"/>
      <c r="BI48" s="175" t="str">
        <f>"["&amp; 'Zusammenfassung (DE)'!$I$14 &amp;"/ME]"</f>
        <v>[EUR/ME]</v>
      </c>
      <c r="BJ48" s="175" t="s">
        <v>51</v>
      </c>
      <c r="BK48" s="175" t="str">
        <f>"["&amp; 'Zusammenfassung (DE)'!$I$14 &amp;"]"</f>
        <v>[EUR]</v>
      </c>
      <c r="BM48" s="163"/>
      <c r="BN48" s="118"/>
      <c r="BO48" s="175" t="str">
        <f>"["&amp; 'Zusammenfassung (DE)'!$I$14 &amp;"/ME]"</f>
        <v>[EUR/ME]</v>
      </c>
      <c r="BP48" s="175" t="s">
        <v>51</v>
      </c>
      <c r="BQ48" s="175" t="str">
        <f>"["&amp; 'Zusammenfassung (DE)'!$I$14 &amp;"]"</f>
        <v>[EUR]</v>
      </c>
      <c r="BV48" s="163"/>
      <c r="BW48" s="163"/>
      <c r="BY48" s="175" t="str">
        <f>"["&amp; 'Zusammenfassung (DE)'!$I$14 &amp;"/ME]"</f>
        <v>[EUR/ME]</v>
      </c>
      <c r="BZ48" s="175" t="s">
        <v>51</v>
      </c>
      <c r="CA48" s="175" t="str">
        <f>"["&amp; 'Zusammenfassung (DE)'!$I$14 &amp;"]"</f>
        <v>[EUR]</v>
      </c>
      <c r="CC48" s="163"/>
      <c r="CE48" s="175" t="str">
        <f>"["&amp; 'Zusammenfassung (DE)'!$I$14 &amp;"/ME]"</f>
        <v>[EUR/ME]</v>
      </c>
      <c r="CF48" s="175" t="s">
        <v>51</v>
      </c>
      <c r="CG48" s="175" t="str">
        <f>"["&amp; 'Zusammenfassung (DE)'!$I$14 &amp;"]"</f>
        <v>[EUR]</v>
      </c>
      <c r="CI48" s="163"/>
      <c r="CJ48" s="118"/>
      <c r="CK48" s="175" t="str">
        <f>"["&amp; 'Zusammenfassung (DE)'!$I$14 &amp;"/ME]"</f>
        <v>[EUR/ME]</v>
      </c>
      <c r="CL48" s="175" t="s">
        <v>51</v>
      </c>
      <c r="CM48" s="175" t="str">
        <f>"["&amp; 'Zusammenfassung (DE)'!$I$14 &amp;"]"</f>
        <v>[EUR]</v>
      </c>
      <c r="CO48" s="163"/>
      <c r="CP48" s="118"/>
      <c r="CQ48" s="175" t="str">
        <f>"["&amp; 'Zusammenfassung (DE)'!$I$14 &amp;"/ME]"</f>
        <v>[EUR/ME]</v>
      </c>
      <c r="CR48" s="175" t="s">
        <v>51</v>
      </c>
      <c r="CS48" s="175" t="str">
        <f>"["&amp; 'Zusammenfassung (DE)'!$I$14 &amp;"]"</f>
        <v>[EUR]</v>
      </c>
      <c r="CX48" s="163"/>
      <c r="CY48" s="163"/>
      <c r="DA48" s="175" t="str">
        <f>"["&amp; 'Zusammenfassung (DE)'!$I$14 &amp;"/ME]"</f>
        <v>[EUR/ME]</v>
      </c>
      <c r="DB48" s="175" t="s">
        <v>51</v>
      </c>
      <c r="DC48" s="175" t="str">
        <f>"["&amp; 'Zusammenfassung (DE)'!$I$14 &amp;"]"</f>
        <v>[EUR]</v>
      </c>
      <c r="DE48" s="163"/>
      <c r="DG48" s="175" t="str">
        <f>"["&amp; 'Zusammenfassung (DE)'!$I$14 &amp;"/ME]"</f>
        <v>[EUR/ME]</v>
      </c>
      <c r="DH48" s="175" t="s">
        <v>51</v>
      </c>
      <c r="DI48" s="175" t="str">
        <f>"["&amp; 'Zusammenfassung (DE)'!$I$14 &amp;"]"</f>
        <v>[EUR]</v>
      </c>
      <c r="DK48" s="163"/>
      <c r="DL48" s="118"/>
      <c r="DM48" s="175" t="str">
        <f>"["&amp; 'Zusammenfassung (DE)'!$I$14 &amp;"/ME]"</f>
        <v>[EUR/ME]</v>
      </c>
      <c r="DN48" s="175" t="s">
        <v>51</v>
      </c>
      <c r="DO48" s="175" t="str">
        <f>"["&amp; 'Zusammenfassung (DE)'!$I$14 &amp;"]"</f>
        <v>[EUR]</v>
      </c>
      <c r="DQ48" s="163"/>
      <c r="DR48" s="118"/>
      <c r="DS48" s="175" t="str">
        <f>"["&amp; 'Zusammenfassung (DE)'!$I$14 &amp;"/ME]"</f>
        <v>[EUR/ME]</v>
      </c>
      <c r="DT48" s="175" t="s">
        <v>51</v>
      </c>
      <c r="DU48" s="175" t="str">
        <f>"["&amp; 'Zusammenfassung (DE)'!$I$14 &amp;"]"</f>
        <v>[EUR]</v>
      </c>
      <c r="DZ48" s="158"/>
      <c r="EA48" s="484" t="s">
        <v>51</v>
      </c>
      <c r="EB48" s="476" t="str">
        <f>"["&amp; 'Zusammenfassung (DE)'!$I$14 &amp;"]"</f>
        <v>[EUR]</v>
      </c>
      <c r="EC48" s="150"/>
      <c r="EF48" s="163"/>
      <c r="EG48" s="156"/>
      <c r="EH48" s="156"/>
      <c r="EI48" s="156"/>
      <c r="EJ48" s="156"/>
      <c r="EW48" s="158"/>
      <c r="EX48" s="158"/>
      <c r="EY48" s="178"/>
      <c r="EZ48" s="158"/>
      <c r="FD48" s="163"/>
      <c r="FE48" s="156"/>
      <c r="FF48" s="156"/>
      <c r="FG48" s="156"/>
      <c r="FH48" s="156"/>
      <c r="FU48" s="158"/>
      <c r="FV48" s="158"/>
      <c r="FW48" s="178"/>
      <c r="FX48" s="158"/>
    </row>
    <row r="49" spans="1:180" ht="16" outlineLevel="1" thickBot="1" x14ac:dyDescent="0.3">
      <c r="A49" s="150"/>
      <c r="B49" s="144"/>
      <c r="C49" s="966" t="s">
        <v>144</v>
      </c>
      <c r="D49" s="975" t="s">
        <v>145</v>
      </c>
      <c r="E49" s="1001" t="s">
        <v>146</v>
      </c>
      <c r="F49" s="751"/>
      <c r="G49" s="751"/>
      <c r="H49" s="751"/>
      <c r="I49" s="752"/>
      <c r="J49" s="1002" t="s">
        <v>147</v>
      </c>
      <c r="K49" s="1003"/>
      <c r="L49" s="1020"/>
      <c r="M49" s="189"/>
      <c r="N49" s="166"/>
      <c r="O49" s="165"/>
      <c r="P49" s="111"/>
      <c r="Q49" s="111"/>
      <c r="R49" s="111"/>
      <c r="S49" s="166"/>
      <c r="U49" s="525">
        <f>SUM(U50:U59)</f>
        <v>0</v>
      </c>
      <c r="V49" s="223"/>
      <c r="W49" s="526">
        <f>SUM(W50:W59)</f>
        <v>0</v>
      </c>
      <c r="Y49" s="166"/>
      <c r="AA49" s="525">
        <f>SUM(AA50:AA59)</f>
        <v>0</v>
      </c>
      <c r="AB49" s="223"/>
      <c r="AC49" s="526">
        <f>SUM(AC50:AC59)</f>
        <v>0</v>
      </c>
      <c r="AE49" s="166"/>
      <c r="AF49" s="118"/>
      <c r="AG49" s="525">
        <f>SUM(AG50:AG59)</f>
        <v>0</v>
      </c>
      <c r="AH49" s="223"/>
      <c r="AI49" s="526">
        <f>SUM(AI50:AI59)</f>
        <v>0</v>
      </c>
      <c r="AK49" s="166"/>
      <c r="AL49" s="118"/>
      <c r="AM49" s="525">
        <f>SUM(AM50:AM59)</f>
        <v>0</v>
      </c>
      <c r="AN49" s="223"/>
      <c r="AO49" s="526">
        <f>SUM(AO50:AO59)</f>
        <v>0</v>
      </c>
      <c r="AT49" s="111"/>
      <c r="AU49" s="166"/>
      <c r="AW49" s="226">
        <f>SUM(AW50:AW59)</f>
        <v>0</v>
      </c>
      <c r="AX49" s="224"/>
      <c r="AY49" s="225">
        <f>SUM(AY50:AY59)</f>
        <v>0</v>
      </c>
      <c r="BA49" s="166"/>
      <c r="BC49" s="226">
        <f>SUM(BC50:BC59)</f>
        <v>0</v>
      </c>
      <c r="BD49" s="224"/>
      <c r="BE49" s="225">
        <f>SUM(BE50:BE59)</f>
        <v>0</v>
      </c>
      <c r="BG49" s="166"/>
      <c r="BH49" s="118"/>
      <c r="BI49" s="226">
        <f>SUM(BI50:BI59)</f>
        <v>0</v>
      </c>
      <c r="BJ49" s="224"/>
      <c r="BK49" s="225">
        <f>SUM(BK50:BK59)</f>
        <v>0</v>
      </c>
      <c r="BM49" s="166"/>
      <c r="BN49" s="118"/>
      <c r="BO49" s="226">
        <f>SUM(BO50:BO59)</f>
        <v>0</v>
      </c>
      <c r="BP49" s="224"/>
      <c r="BQ49" s="225">
        <f>SUM(BQ50:BQ59)</f>
        <v>0</v>
      </c>
      <c r="BV49" s="111"/>
      <c r="BW49" s="166"/>
      <c r="BY49" s="226">
        <f>SUM(BY50:BY59)</f>
        <v>0</v>
      </c>
      <c r="BZ49" s="224"/>
      <c r="CA49" s="225">
        <f>SUM(CA50:CA59)</f>
        <v>0</v>
      </c>
      <c r="CC49" s="166"/>
      <c r="CE49" s="226">
        <f>SUM(CE50:CE59)</f>
        <v>0</v>
      </c>
      <c r="CF49" s="224"/>
      <c r="CG49" s="225">
        <f>SUM(CG50:CG59)</f>
        <v>0</v>
      </c>
      <c r="CI49" s="166"/>
      <c r="CJ49" s="118"/>
      <c r="CK49" s="226">
        <f>SUM(CK50:CK59)</f>
        <v>0</v>
      </c>
      <c r="CL49" s="224"/>
      <c r="CM49" s="225">
        <f>SUM(CM50:CM59)</f>
        <v>0</v>
      </c>
      <c r="CO49" s="166"/>
      <c r="CP49" s="118"/>
      <c r="CQ49" s="226">
        <f>SUM(CQ50:CQ59)</f>
        <v>0</v>
      </c>
      <c r="CR49" s="224"/>
      <c r="CS49" s="225">
        <f>SUM(CS50:CS59)</f>
        <v>0</v>
      </c>
      <c r="CX49" s="111"/>
      <c r="CY49" s="166"/>
      <c r="DA49" s="224">
        <f>SUM(DA50:DA59)</f>
        <v>0</v>
      </c>
      <c r="DB49" s="224"/>
      <c r="DC49" s="170">
        <f>SUM(DC50:DC59)</f>
        <v>0</v>
      </c>
      <c r="DE49" s="166"/>
      <c r="DG49" s="227">
        <f>SUM(DG50:DG59)</f>
        <v>0</v>
      </c>
      <c r="DH49" s="224"/>
      <c r="DI49" s="170">
        <f>SUM(DI50:DI59)</f>
        <v>0</v>
      </c>
      <c r="DK49" s="166"/>
      <c r="DL49" s="118"/>
      <c r="DM49" s="227">
        <f>SUM(DM50:DM59)</f>
        <v>0</v>
      </c>
      <c r="DN49" s="224"/>
      <c r="DO49" s="170">
        <f>SUM(DO50:DO59)</f>
        <v>0</v>
      </c>
      <c r="DQ49" s="166"/>
      <c r="DR49" s="118"/>
      <c r="DS49" s="227">
        <f>SUM(DS50:DS59)</f>
        <v>0</v>
      </c>
      <c r="DT49" s="224"/>
      <c r="DU49" s="170">
        <f>SUM(DU50:DU59)</f>
        <v>0</v>
      </c>
      <c r="DZ49" s="189"/>
      <c r="EA49" s="485">
        <f>SUMPRODUCT((U$23:DU$23=V$23)*(U49:DU49))</f>
        <v>0</v>
      </c>
      <c r="EB49" s="486">
        <f>SUMPRODUCT((U$23:DU$23=W$23)*(U49:DU49))</f>
        <v>0</v>
      </c>
      <c r="EC49" s="150"/>
      <c r="EF49" s="163"/>
      <c r="EW49" s="159"/>
      <c r="EX49" s="159"/>
      <c r="EY49" s="161"/>
      <c r="EZ49" s="112"/>
      <c r="FD49" s="163"/>
      <c r="FU49" s="159"/>
      <c r="FV49" s="159"/>
      <c r="FW49" s="161"/>
      <c r="FX49" s="112"/>
    </row>
    <row r="50" spans="1:180" ht="15.5" hidden="1" outlineLevel="2" x14ac:dyDescent="0.25">
      <c r="A50" s="150"/>
      <c r="B50" s="144"/>
      <c r="C50" s="963" t="s">
        <v>148</v>
      </c>
      <c r="D50" s="976" t="s">
        <v>149</v>
      </c>
      <c r="E50" s="750" t="s">
        <v>150</v>
      </c>
      <c r="F50" s="751"/>
      <c r="G50" s="751"/>
      <c r="H50" s="751"/>
      <c r="I50" s="752"/>
      <c r="J50" s="995" t="str">
        <f t="shared" ref="J50:J59" si="19">$J$49</f>
        <v>Anbieter</v>
      </c>
      <c r="K50" s="1004"/>
      <c r="L50" s="1020"/>
      <c r="M50" s="189"/>
      <c r="N50" s="166"/>
      <c r="O50" s="165"/>
      <c r="P50" s="111"/>
      <c r="Q50" s="111"/>
      <c r="R50" s="111"/>
      <c r="S50" s="166"/>
      <c r="U50" s="477"/>
      <c r="V50" s="192"/>
      <c r="W50" s="527">
        <f t="shared" ref="W50:W59" si="20">V50*U50</f>
        <v>0</v>
      </c>
      <c r="Y50" s="166"/>
      <c r="AA50" s="477"/>
      <c r="AB50" s="192"/>
      <c r="AC50" s="527">
        <f t="shared" ref="AC50:AC59" si="21">AB50*AA50</f>
        <v>0</v>
      </c>
      <c r="AE50" s="166"/>
      <c r="AF50" s="118"/>
      <c r="AG50" s="477"/>
      <c r="AH50" s="192"/>
      <c r="AI50" s="527">
        <f t="shared" ref="AI50:AI59" si="22">AH50*AG50</f>
        <v>0</v>
      </c>
      <c r="AK50" s="166"/>
      <c r="AL50" s="118"/>
      <c r="AM50" s="477"/>
      <c r="AN50" s="192"/>
      <c r="AO50" s="527">
        <f>AM50*AN50</f>
        <v>0</v>
      </c>
      <c r="AT50" s="111"/>
      <c r="AU50" s="166"/>
      <c r="AW50" s="168"/>
      <c r="AX50" s="192"/>
      <c r="AY50" s="170">
        <f>AW50*AX50</f>
        <v>0</v>
      </c>
      <c r="BA50" s="166"/>
      <c r="BC50" s="168"/>
      <c r="BD50" s="192"/>
      <c r="BE50" s="170">
        <f>BC50*BD50</f>
        <v>0</v>
      </c>
      <c r="BG50" s="166"/>
      <c r="BH50" s="118"/>
      <c r="BI50" s="168"/>
      <c r="BJ50" s="192"/>
      <c r="BK50" s="170">
        <f>BI50*BJ50</f>
        <v>0</v>
      </c>
      <c r="BM50" s="166"/>
      <c r="BN50" s="118"/>
      <c r="BO50" s="168"/>
      <c r="BP50" s="192"/>
      <c r="BQ50" s="170">
        <f>BO50*BP50</f>
        <v>0</v>
      </c>
      <c r="BV50" s="111"/>
      <c r="BW50" s="166"/>
      <c r="BY50" s="168"/>
      <c r="BZ50" s="192"/>
      <c r="CA50" s="170">
        <f>BY50*BZ50</f>
        <v>0</v>
      </c>
      <c r="CC50" s="166"/>
      <c r="CE50" s="168"/>
      <c r="CF50" s="192"/>
      <c r="CG50" s="170">
        <f>CE50*CF50</f>
        <v>0</v>
      </c>
      <c r="CI50" s="166"/>
      <c r="CJ50" s="118"/>
      <c r="CK50" s="168"/>
      <c r="CL50" s="192"/>
      <c r="CM50" s="170">
        <f>CK50*CL50</f>
        <v>0</v>
      </c>
      <c r="CO50" s="166"/>
      <c r="CP50" s="118"/>
      <c r="CQ50" s="168"/>
      <c r="CR50" s="192"/>
      <c r="CS50" s="170">
        <f>CQ50*CR50</f>
        <v>0</v>
      </c>
      <c r="CX50" s="111"/>
      <c r="CY50" s="166"/>
      <c r="DA50" s="168"/>
      <c r="DB50" s="192"/>
      <c r="DC50" s="170">
        <f>DA50*DB50</f>
        <v>0</v>
      </c>
      <c r="DE50" s="166"/>
      <c r="DG50" s="168"/>
      <c r="DH50" s="192"/>
      <c r="DI50" s="170">
        <f>DG50*DH50</f>
        <v>0</v>
      </c>
      <c r="DK50" s="166"/>
      <c r="DL50" s="118"/>
      <c r="DM50" s="168"/>
      <c r="DN50" s="192"/>
      <c r="DO50" s="170">
        <f>DM50*DN50</f>
        <v>0</v>
      </c>
      <c r="DQ50" s="166"/>
      <c r="DR50" s="118"/>
      <c r="DS50" s="168"/>
      <c r="DT50" s="192"/>
      <c r="DU50" s="170">
        <f>DS50*DT50</f>
        <v>0</v>
      </c>
      <c r="DZ50" s="189"/>
      <c r="EA50" s="485"/>
      <c r="EB50" s="486"/>
      <c r="EC50" s="150"/>
      <c r="EF50" s="163"/>
      <c r="EW50" s="159"/>
      <c r="EX50" s="159"/>
      <c r="EY50" s="161"/>
      <c r="EZ50" s="112"/>
      <c r="FD50" s="163"/>
      <c r="FU50" s="159"/>
      <c r="FV50" s="159"/>
      <c r="FW50" s="161"/>
      <c r="FX50" s="112"/>
    </row>
    <row r="51" spans="1:180" ht="15.5" hidden="1" outlineLevel="2" x14ac:dyDescent="0.25">
      <c r="A51" s="150"/>
      <c r="B51" s="144"/>
      <c r="C51" s="963" t="s">
        <v>151</v>
      </c>
      <c r="D51" s="977" t="s">
        <v>149</v>
      </c>
      <c r="E51" s="750" t="s">
        <v>150</v>
      </c>
      <c r="F51" s="751"/>
      <c r="G51" s="751"/>
      <c r="H51" s="751"/>
      <c r="I51" s="752"/>
      <c r="J51" s="995" t="str">
        <f t="shared" si="19"/>
        <v>Anbieter</v>
      </c>
      <c r="K51" s="519"/>
      <c r="L51" s="1020"/>
      <c r="M51" s="189"/>
      <c r="N51" s="166"/>
      <c r="O51" s="165"/>
      <c r="P51" s="111"/>
      <c r="Q51" s="111"/>
      <c r="R51" s="111"/>
      <c r="S51" s="166"/>
      <c r="U51" s="477"/>
      <c r="V51" s="192"/>
      <c r="W51" s="527">
        <f t="shared" si="20"/>
        <v>0</v>
      </c>
      <c r="Y51" s="166"/>
      <c r="AA51" s="477"/>
      <c r="AB51" s="192"/>
      <c r="AC51" s="527">
        <f t="shared" si="21"/>
        <v>0</v>
      </c>
      <c r="AE51" s="166"/>
      <c r="AF51" s="118"/>
      <c r="AG51" s="477"/>
      <c r="AH51" s="192"/>
      <c r="AI51" s="527">
        <f t="shared" si="22"/>
        <v>0</v>
      </c>
      <c r="AK51" s="166"/>
      <c r="AL51" s="118"/>
      <c r="AM51" s="477"/>
      <c r="AN51" s="192"/>
      <c r="AO51" s="527">
        <f t="shared" ref="AO51:AO59" si="23">AM51*AN51</f>
        <v>0</v>
      </c>
      <c r="AT51" s="111"/>
      <c r="AU51" s="166"/>
      <c r="AW51" s="168"/>
      <c r="AX51" s="192"/>
      <c r="AY51" s="170">
        <f t="shared" ref="AY51:AY59" si="24">AW51*AX51</f>
        <v>0</v>
      </c>
      <c r="BA51" s="166"/>
      <c r="BC51" s="168"/>
      <c r="BD51" s="192"/>
      <c r="BE51" s="170">
        <f t="shared" ref="BE51:BE59" si="25">BC51*BD51</f>
        <v>0</v>
      </c>
      <c r="BG51" s="166"/>
      <c r="BH51" s="118"/>
      <c r="BI51" s="168"/>
      <c r="BJ51" s="192"/>
      <c r="BK51" s="170">
        <f t="shared" ref="BK51:BK59" si="26">BI51*BJ51</f>
        <v>0</v>
      </c>
      <c r="BM51" s="166"/>
      <c r="BN51" s="118"/>
      <c r="BO51" s="168"/>
      <c r="BP51" s="192"/>
      <c r="BQ51" s="170">
        <f t="shared" ref="BQ51:BQ59" si="27">BO51*BP51</f>
        <v>0</v>
      </c>
      <c r="BV51" s="111"/>
      <c r="BW51" s="166"/>
      <c r="BY51" s="168"/>
      <c r="BZ51" s="192"/>
      <c r="CA51" s="170">
        <f t="shared" ref="CA51:CA59" si="28">BY51*BZ51</f>
        <v>0</v>
      </c>
      <c r="CC51" s="166"/>
      <c r="CE51" s="168"/>
      <c r="CF51" s="192"/>
      <c r="CG51" s="170">
        <f t="shared" ref="CG51:CG59" si="29">CE51*CF51</f>
        <v>0</v>
      </c>
      <c r="CI51" s="166"/>
      <c r="CJ51" s="118"/>
      <c r="CK51" s="168"/>
      <c r="CL51" s="192"/>
      <c r="CM51" s="170">
        <f t="shared" ref="CM51:CM59" si="30">CK51*CL51</f>
        <v>0</v>
      </c>
      <c r="CO51" s="166"/>
      <c r="CP51" s="118"/>
      <c r="CQ51" s="168"/>
      <c r="CR51" s="192"/>
      <c r="CS51" s="170">
        <f t="shared" ref="CS51:CS59" si="31">CQ51*CR51</f>
        <v>0</v>
      </c>
      <c r="CX51" s="111"/>
      <c r="CY51" s="166"/>
      <c r="DA51" s="168"/>
      <c r="DB51" s="192"/>
      <c r="DC51" s="170">
        <f t="shared" ref="DC51:DC59" si="32">DA51*DB51</f>
        <v>0</v>
      </c>
      <c r="DE51" s="166"/>
      <c r="DG51" s="228"/>
      <c r="DH51" s="192"/>
      <c r="DI51" s="170">
        <f t="shared" ref="DI51:DI59" si="33">DG51*DH51</f>
        <v>0</v>
      </c>
      <c r="DK51" s="166"/>
      <c r="DL51" s="118"/>
      <c r="DM51" s="168"/>
      <c r="DN51" s="192"/>
      <c r="DO51" s="170">
        <f t="shared" ref="DO51:DO59" si="34">DM51*DN51</f>
        <v>0</v>
      </c>
      <c r="DQ51" s="166"/>
      <c r="DR51" s="118"/>
      <c r="DS51" s="168"/>
      <c r="DT51" s="192"/>
      <c r="DU51" s="170">
        <f t="shared" ref="DU51:DU59" si="35">DS51*DT51</f>
        <v>0</v>
      </c>
      <c r="DZ51" s="189"/>
      <c r="EA51" s="485"/>
      <c r="EB51" s="486"/>
      <c r="EC51" s="150"/>
      <c r="EF51" s="163"/>
      <c r="EW51" s="159"/>
      <c r="EX51" s="159"/>
      <c r="EY51" s="161"/>
      <c r="EZ51" s="112"/>
      <c r="FD51" s="163"/>
      <c r="FU51" s="159"/>
      <c r="FV51" s="159"/>
      <c r="FW51" s="161"/>
      <c r="FX51" s="112"/>
    </row>
    <row r="52" spans="1:180" ht="15.5" hidden="1" outlineLevel="2" x14ac:dyDescent="0.25">
      <c r="A52" s="150"/>
      <c r="B52" s="144"/>
      <c r="C52" s="963" t="s">
        <v>152</v>
      </c>
      <c r="D52" s="977" t="s">
        <v>149</v>
      </c>
      <c r="E52" s="750" t="s">
        <v>150</v>
      </c>
      <c r="F52" s="751"/>
      <c r="G52" s="751"/>
      <c r="H52" s="751"/>
      <c r="I52" s="752"/>
      <c r="J52" s="995" t="str">
        <f t="shared" si="19"/>
        <v>Anbieter</v>
      </c>
      <c r="K52" s="519"/>
      <c r="L52" s="1020"/>
      <c r="M52" s="189"/>
      <c r="N52" s="166"/>
      <c r="O52" s="165"/>
      <c r="P52" s="111"/>
      <c r="Q52" s="111"/>
      <c r="R52" s="111"/>
      <c r="S52" s="166"/>
      <c r="U52" s="477"/>
      <c r="V52" s="192"/>
      <c r="W52" s="527">
        <f t="shared" si="20"/>
        <v>0</v>
      </c>
      <c r="Y52" s="166"/>
      <c r="AA52" s="477"/>
      <c r="AB52" s="192"/>
      <c r="AC52" s="527">
        <f t="shared" si="21"/>
        <v>0</v>
      </c>
      <c r="AE52" s="166"/>
      <c r="AF52" s="118"/>
      <c r="AG52" s="477"/>
      <c r="AH52" s="192"/>
      <c r="AI52" s="527">
        <f t="shared" si="22"/>
        <v>0</v>
      </c>
      <c r="AK52" s="166"/>
      <c r="AL52" s="118"/>
      <c r="AM52" s="477"/>
      <c r="AN52" s="192"/>
      <c r="AO52" s="527">
        <f t="shared" si="23"/>
        <v>0</v>
      </c>
      <c r="AT52" s="111"/>
      <c r="AU52" s="166"/>
      <c r="AW52" s="168"/>
      <c r="AX52" s="192"/>
      <c r="AY52" s="170">
        <f t="shared" si="24"/>
        <v>0</v>
      </c>
      <c r="BA52" s="166"/>
      <c r="BC52" s="168"/>
      <c r="BD52" s="192"/>
      <c r="BE52" s="170">
        <f t="shared" si="25"/>
        <v>0</v>
      </c>
      <c r="BG52" s="166"/>
      <c r="BH52" s="118"/>
      <c r="BI52" s="168"/>
      <c r="BJ52" s="192"/>
      <c r="BK52" s="170">
        <f t="shared" si="26"/>
        <v>0</v>
      </c>
      <c r="BM52" s="166"/>
      <c r="BN52" s="118"/>
      <c r="BO52" s="168"/>
      <c r="BP52" s="192"/>
      <c r="BQ52" s="170">
        <f t="shared" si="27"/>
        <v>0</v>
      </c>
      <c r="BV52" s="111"/>
      <c r="BW52" s="166"/>
      <c r="BY52" s="168"/>
      <c r="BZ52" s="192"/>
      <c r="CA52" s="170">
        <f t="shared" si="28"/>
        <v>0</v>
      </c>
      <c r="CC52" s="166"/>
      <c r="CE52" s="168"/>
      <c r="CF52" s="192"/>
      <c r="CG52" s="170">
        <f t="shared" si="29"/>
        <v>0</v>
      </c>
      <c r="CI52" s="166"/>
      <c r="CJ52" s="118"/>
      <c r="CK52" s="168"/>
      <c r="CL52" s="192"/>
      <c r="CM52" s="170">
        <f t="shared" si="30"/>
        <v>0</v>
      </c>
      <c r="CO52" s="166"/>
      <c r="CP52" s="118"/>
      <c r="CQ52" s="168"/>
      <c r="CR52" s="192"/>
      <c r="CS52" s="170">
        <f t="shared" si="31"/>
        <v>0</v>
      </c>
      <c r="CX52" s="111"/>
      <c r="CY52" s="166"/>
      <c r="DA52" s="168"/>
      <c r="DB52" s="192"/>
      <c r="DC52" s="170">
        <f t="shared" si="32"/>
        <v>0</v>
      </c>
      <c r="DE52" s="166"/>
      <c r="DG52" s="168"/>
      <c r="DH52" s="192"/>
      <c r="DI52" s="170">
        <f t="shared" si="33"/>
        <v>0</v>
      </c>
      <c r="DK52" s="166"/>
      <c r="DL52" s="118"/>
      <c r="DM52" s="168"/>
      <c r="DN52" s="192"/>
      <c r="DO52" s="170">
        <f t="shared" si="34"/>
        <v>0</v>
      </c>
      <c r="DQ52" s="166"/>
      <c r="DR52" s="118"/>
      <c r="DS52" s="168"/>
      <c r="DT52" s="192"/>
      <c r="DU52" s="170">
        <f t="shared" si="35"/>
        <v>0</v>
      </c>
      <c r="DZ52" s="189"/>
      <c r="EA52" s="485"/>
      <c r="EB52" s="486"/>
      <c r="EC52" s="150"/>
      <c r="EF52" s="163"/>
      <c r="EW52" s="159"/>
      <c r="EX52" s="159"/>
      <c r="EY52" s="161"/>
      <c r="EZ52" s="112"/>
      <c r="FD52" s="163"/>
      <c r="FU52" s="159"/>
      <c r="FV52" s="159"/>
      <c r="FW52" s="161"/>
      <c r="FX52" s="112"/>
    </row>
    <row r="53" spans="1:180" ht="15.5" hidden="1" outlineLevel="2" x14ac:dyDescent="0.25">
      <c r="A53" s="150"/>
      <c r="B53" s="144"/>
      <c r="C53" s="963" t="s">
        <v>153</v>
      </c>
      <c r="D53" s="977" t="s">
        <v>149</v>
      </c>
      <c r="E53" s="750" t="s">
        <v>150</v>
      </c>
      <c r="F53" s="751"/>
      <c r="G53" s="751"/>
      <c r="H53" s="751"/>
      <c r="I53" s="752"/>
      <c r="J53" s="995" t="str">
        <f t="shared" si="19"/>
        <v>Anbieter</v>
      </c>
      <c r="K53" s="519"/>
      <c r="L53" s="1020"/>
      <c r="M53" s="189"/>
      <c r="N53" s="166"/>
      <c r="O53" s="165"/>
      <c r="P53" s="111"/>
      <c r="Q53" s="111"/>
      <c r="R53" s="111"/>
      <c r="S53" s="166"/>
      <c r="U53" s="477"/>
      <c r="V53" s="192"/>
      <c r="W53" s="527">
        <f t="shared" si="20"/>
        <v>0</v>
      </c>
      <c r="Y53" s="166"/>
      <c r="AA53" s="477"/>
      <c r="AB53" s="192"/>
      <c r="AC53" s="527">
        <f t="shared" si="21"/>
        <v>0</v>
      </c>
      <c r="AE53" s="166"/>
      <c r="AF53" s="118"/>
      <c r="AG53" s="477"/>
      <c r="AH53" s="192"/>
      <c r="AI53" s="527">
        <f t="shared" si="22"/>
        <v>0</v>
      </c>
      <c r="AK53" s="166"/>
      <c r="AL53" s="118"/>
      <c r="AM53" s="477"/>
      <c r="AN53" s="192"/>
      <c r="AO53" s="527">
        <f t="shared" si="23"/>
        <v>0</v>
      </c>
      <c r="AT53" s="111"/>
      <c r="AU53" s="166"/>
      <c r="AW53" s="168"/>
      <c r="AX53" s="192"/>
      <c r="AY53" s="170">
        <f t="shared" si="24"/>
        <v>0</v>
      </c>
      <c r="BA53" s="166"/>
      <c r="BC53" s="168"/>
      <c r="BD53" s="192"/>
      <c r="BE53" s="170">
        <f t="shared" si="25"/>
        <v>0</v>
      </c>
      <c r="BG53" s="166"/>
      <c r="BH53" s="118"/>
      <c r="BI53" s="168"/>
      <c r="BJ53" s="192"/>
      <c r="BK53" s="170">
        <f t="shared" si="26"/>
        <v>0</v>
      </c>
      <c r="BM53" s="166"/>
      <c r="BN53" s="118"/>
      <c r="BO53" s="168"/>
      <c r="BP53" s="192"/>
      <c r="BQ53" s="170">
        <f t="shared" si="27"/>
        <v>0</v>
      </c>
      <c r="BV53" s="111"/>
      <c r="BW53" s="166"/>
      <c r="BY53" s="168"/>
      <c r="BZ53" s="192"/>
      <c r="CA53" s="170">
        <f t="shared" si="28"/>
        <v>0</v>
      </c>
      <c r="CC53" s="166"/>
      <c r="CE53" s="168"/>
      <c r="CF53" s="192"/>
      <c r="CG53" s="170">
        <f t="shared" si="29"/>
        <v>0</v>
      </c>
      <c r="CI53" s="166"/>
      <c r="CJ53" s="118"/>
      <c r="CK53" s="168"/>
      <c r="CL53" s="192"/>
      <c r="CM53" s="170">
        <f t="shared" si="30"/>
        <v>0</v>
      </c>
      <c r="CO53" s="166"/>
      <c r="CP53" s="118"/>
      <c r="CQ53" s="168"/>
      <c r="CR53" s="192"/>
      <c r="CS53" s="170">
        <f t="shared" si="31"/>
        <v>0</v>
      </c>
      <c r="CX53" s="111"/>
      <c r="CY53" s="166"/>
      <c r="DA53" s="168"/>
      <c r="DB53" s="192"/>
      <c r="DC53" s="170">
        <f t="shared" si="32"/>
        <v>0</v>
      </c>
      <c r="DE53" s="166"/>
      <c r="DG53" s="168"/>
      <c r="DH53" s="192"/>
      <c r="DI53" s="170">
        <f t="shared" si="33"/>
        <v>0</v>
      </c>
      <c r="DK53" s="166"/>
      <c r="DL53" s="118"/>
      <c r="DM53" s="168"/>
      <c r="DN53" s="192"/>
      <c r="DO53" s="170">
        <f t="shared" si="34"/>
        <v>0</v>
      </c>
      <c r="DQ53" s="166"/>
      <c r="DR53" s="118"/>
      <c r="DS53" s="168"/>
      <c r="DT53" s="192"/>
      <c r="DU53" s="170">
        <f t="shared" si="35"/>
        <v>0</v>
      </c>
      <c r="DZ53" s="189"/>
      <c r="EA53" s="485"/>
      <c r="EB53" s="486"/>
      <c r="EC53" s="150"/>
      <c r="EF53" s="163"/>
      <c r="EW53" s="159"/>
      <c r="EX53" s="159"/>
      <c r="EY53" s="161"/>
      <c r="EZ53" s="112"/>
      <c r="FD53" s="163"/>
      <c r="FU53" s="159"/>
      <c r="FV53" s="159"/>
      <c r="FW53" s="161"/>
      <c r="FX53" s="112"/>
    </row>
    <row r="54" spans="1:180" ht="15.5" hidden="1" outlineLevel="2" x14ac:dyDescent="0.25">
      <c r="A54" s="150"/>
      <c r="B54" s="144"/>
      <c r="C54" s="963" t="s">
        <v>154</v>
      </c>
      <c r="D54" s="977" t="s">
        <v>149</v>
      </c>
      <c r="E54" s="750" t="s">
        <v>150</v>
      </c>
      <c r="F54" s="751"/>
      <c r="G54" s="751"/>
      <c r="H54" s="751"/>
      <c r="I54" s="752"/>
      <c r="J54" s="995" t="str">
        <f t="shared" si="19"/>
        <v>Anbieter</v>
      </c>
      <c r="K54" s="519"/>
      <c r="L54" s="1020"/>
      <c r="M54" s="189"/>
      <c r="N54" s="166"/>
      <c r="O54" s="165"/>
      <c r="P54" s="111"/>
      <c r="Q54" s="111"/>
      <c r="R54" s="111"/>
      <c r="S54" s="166"/>
      <c r="U54" s="477"/>
      <c r="V54" s="192"/>
      <c r="W54" s="527">
        <f t="shared" si="20"/>
        <v>0</v>
      </c>
      <c r="Y54" s="166"/>
      <c r="AA54" s="477"/>
      <c r="AB54" s="192"/>
      <c r="AC54" s="527">
        <f t="shared" si="21"/>
        <v>0</v>
      </c>
      <c r="AE54" s="166"/>
      <c r="AF54" s="118"/>
      <c r="AG54" s="477"/>
      <c r="AH54" s="192"/>
      <c r="AI54" s="527">
        <f t="shared" si="22"/>
        <v>0</v>
      </c>
      <c r="AK54" s="166"/>
      <c r="AL54" s="118"/>
      <c r="AM54" s="477"/>
      <c r="AN54" s="192"/>
      <c r="AO54" s="527">
        <f t="shared" si="23"/>
        <v>0</v>
      </c>
      <c r="AT54" s="111"/>
      <c r="AU54" s="166"/>
      <c r="AW54" s="168"/>
      <c r="AX54" s="192"/>
      <c r="AY54" s="170">
        <f t="shared" si="24"/>
        <v>0</v>
      </c>
      <c r="BA54" s="166"/>
      <c r="BC54" s="168"/>
      <c r="BD54" s="192"/>
      <c r="BE54" s="170">
        <f t="shared" si="25"/>
        <v>0</v>
      </c>
      <c r="BG54" s="166"/>
      <c r="BH54" s="118"/>
      <c r="BI54" s="168"/>
      <c r="BJ54" s="192"/>
      <c r="BK54" s="170">
        <f t="shared" si="26"/>
        <v>0</v>
      </c>
      <c r="BM54" s="166"/>
      <c r="BN54" s="118"/>
      <c r="BO54" s="168"/>
      <c r="BP54" s="192"/>
      <c r="BQ54" s="170">
        <f t="shared" si="27"/>
        <v>0</v>
      </c>
      <c r="BV54" s="111"/>
      <c r="BW54" s="166"/>
      <c r="BY54" s="168"/>
      <c r="BZ54" s="192"/>
      <c r="CA54" s="170">
        <f t="shared" si="28"/>
        <v>0</v>
      </c>
      <c r="CC54" s="166"/>
      <c r="CE54" s="168"/>
      <c r="CF54" s="192"/>
      <c r="CG54" s="170">
        <f t="shared" si="29"/>
        <v>0</v>
      </c>
      <c r="CI54" s="166"/>
      <c r="CJ54" s="118"/>
      <c r="CK54" s="168"/>
      <c r="CL54" s="192"/>
      <c r="CM54" s="170">
        <f t="shared" si="30"/>
        <v>0</v>
      </c>
      <c r="CO54" s="166"/>
      <c r="CP54" s="118"/>
      <c r="CQ54" s="168"/>
      <c r="CR54" s="192"/>
      <c r="CS54" s="170">
        <f t="shared" si="31"/>
        <v>0</v>
      </c>
      <c r="CX54" s="111"/>
      <c r="CY54" s="166"/>
      <c r="DA54" s="168"/>
      <c r="DB54" s="192"/>
      <c r="DC54" s="170">
        <f t="shared" si="32"/>
        <v>0</v>
      </c>
      <c r="DE54" s="166"/>
      <c r="DG54" s="168"/>
      <c r="DH54" s="192"/>
      <c r="DI54" s="170">
        <f t="shared" si="33"/>
        <v>0</v>
      </c>
      <c r="DK54" s="166"/>
      <c r="DL54" s="118"/>
      <c r="DM54" s="168"/>
      <c r="DN54" s="192"/>
      <c r="DO54" s="170">
        <f t="shared" si="34"/>
        <v>0</v>
      </c>
      <c r="DQ54" s="166"/>
      <c r="DR54" s="118"/>
      <c r="DS54" s="168"/>
      <c r="DT54" s="192"/>
      <c r="DU54" s="170">
        <f t="shared" si="35"/>
        <v>0</v>
      </c>
      <c r="DZ54" s="189"/>
      <c r="EA54" s="485"/>
      <c r="EB54" s="486"/>
      <c r="EC54" s="150"/>
      <c r="EF54" s="163"/>
      <c r="EW54" s="159"/>
      <c r="EX54" s="159"/>
      <c r="EY54" s="161"/>
      <c r="EZ54" s="112"/>
      <c r="FD54" s="163"/>
      <c r="FU54" s="159"/>
      <c r="FV54" s="159"/>
      <c r="FW54" s="161"/>
      <c r="FX54" s="112"/>
    </row>
    <row r="55" spans="1:180" ht="15.5" hidden="1" outlineLevel="2" x14ac:dyDescent="0.25">
      <c r="A55" s="150"/>
      <c r="B55" s="144"/>
      <c r="C55" s="963" t="s">
        <v>155</v>
      </c>
      <c r="D55" s="977" t="s">
        <v>149</v>
      </c>
      <c r="E55" s="750" t="s">
        <v>150</v>
      </c>
      <c r="F55" s="751"/>
      <c r="G55" s="751"/>
      <c r="H55" s="751"/>
      <c r="I55" s="752"/>
      <c r="J55" s="995" t="str">
        <f t="shared" si="19"/>
        <v>Anbieter</v>
      </c>
      <c r="K55" s="519"/>
      <c r="L55" s="1020"/>
      <c r="M55" s="189"/>
      <c r="N55" s="166"/>
      <c r="O55" s="165"/>
      <c r="P55" s="111"/>
      <c r="Q55" s="111"/>
      <c r="R55" s="111"/>
      <c r="S55" s="166"/>
      <c r="U55" s="477"/>
      <c r="V55" s="192"/>
      <c r="W55" s="527">
        <f t="shared" si="20"/>
        <v>0</v>
      </c>
      <c r="Y55" s="166"/>
      <c r="AA55" s="477"/>
      <c r="AB55" s="192"/>
      <c r="AC55" s="527">
        <f t="shared" si="21"/>
        <v>0</v>
      </c>
      <c r="AE55" s="166"/>
      <c r="AF55" s="118"/>
      <c r="AG55" s="477"/>
      <c r="AH55" s="192"/>
      <c r="AI55" s="527">
        <f t="shared" si="22"/>
        <v>0</v>
      </c>
      <c r="AK55" s="166"/>
      <c r="AL55" s="118"/>
      <c r="AM55" s="477"/>
      <c r="AN55" s="192"/>
      <c r="AO55" s="527">
        <f t="shared" si="23"/>
        <v>0</v>
      </c>
      <c r="AT55" s="111"/>
      <c r="AU55" s="166"/>
      <c r="AW55" s="168"/>
      <c r="AX55" s="192"/>
      <c r="AY55" s="170">
        <f t="shared" si="24"/>
        <v>0</v>
      </c>
      <c r="BA55" s="166"/>
      <c r="BC55" s="168"/>
      <c r="BD55" s="192"/>
      <c r="BE55" s="170">
        <f t="shared" si="25"/>
        <v>0</v>
      </c>
      <c r="BG55" s="166"/>
      <c r="BH55" s="118"/>
      <c r="BI55" s="168"/>
      <c r="BJ55" s="192"/>
      <c r="BK55" s="170">
        <f t="shared" si="26"/>
        <v>0</v>
      </c>
      <c r="BM55" s="166"/>
      <c r="BN55" s="118"/>
      <c r="BO55" s="168"/>
      <c r="BP55" s="192"/>
      <c r="BQ55" s="170">
        <f t="shared" si="27"/>
        <v>0</v>
      </c>
      <c r="BV55" s="111"/>
      <c r="BW55" s="166"/>
      <c r="BY55" s="168"/>
      <c r="BZ55" s="192"/>
      <c r="CA55" s="170">
        <f t="shared" si="28"/>
        <v>0</v>
      </c>
      <c r="CC55" s="166"/>
      <c r="CE55" s="168"/>
      <c r="CF55" s="192"/>
      <c r="CG55" s="170">
        <f t="shared" si="29"/>
        <v>0</v>
      </c>
      <c r="CI55" s="166"/>
      <c r="CJ55" s="118"/>
      <c r="CK55" s="168"/>
      <c r="CL55" s="192"/>
      <c r="CM55" s="170">
        <f t="shared" si="30"/>
        <v>0</v>
      </c>
      <c r="CO55" s="166"/>
      <c r="CP55" s="118"/>
      <c r="CQ55" s="168"/>
      <c r="CR55" s="192"/>
      <c r="CS55" s="170">
        <f t="shared" si="31"/>
        <v>0</v>
      </c>
      <c r="CX55" s="111"/>
      <c r="CY55" s="166"/>
      <c r="DA55" s="168"/>
      <c r="DB55" s="192"/>
      <c r="DC55" s="170">
        <f t="shared" si="32"/>
        <v>0</v>
      </c>
      <c r="DE55" s="166"/>
      <c r="DG55" s="168"/>
      <c r="DH55" s="192"/>
      <c r="DI55" s="170">
        <f t="shared" si="33"/>
        <v>0</v>
      </c>
      <c r="DK55" s="166"/>
      <c r="DL55" s="118"/>
      <c r="DM55" s="168"/>
      <c r="DN55" s="192"/>
      <c r="DO55" s="170">
        <f t="shared" si="34"/>
        <v>0</v>
      </c>
      <c r="DQ55" s="166"/>
      <c r="DR55" s="118"/>
      <c r="DS55" s="168"/>
      <c r="DT55" s="192"/>
      <c r="DU55" s="170">
        <f t="shared" si="35"/>
        <v>0</v>
      </c>
      <c r="DZ55" s="189"/>
      <c r="EA55" s="485"/>
      <c r="EB55" s="486"/>
      <c r="EC55" s="150"/>
      <c r="EF55" s="163"/>
      <c r="EW55" s="159"/>
      <c r="EX55" s="159"/>
      <c r="EY55" s="161"/>
      <c r="EZ55" s="112"/>
      <c r="FD55" s="163"/>
      <c r="FU55" s="159"/>
      <c r="FV55" s="159"/>
      <c r="FW55" s="161"/>
      <c r="FX55" s="112"/>
    </row>
    <row r="56" spans="1:180" ht="15.5" hidden="1" outlineLevel="2" x14ac:dyDescent="0.25">
      <c r="A56" s="150"/>
      <c r="B56" s="144"/>
      <c r="C56" s="963" t="s">
        <v>156</v>
      </c>
      <c r="D56" s="977" t="s">
        <v>149</v>
      </c>
      <c r="E56" s="750" t="s">
        <v>150</v>
      </c>
      <c r="F56" s="751"/>
      <c r="G56" s="751"/>
      <c r="H56" s="751"/>
      <c r="I56" s="752"/>
      <c r="J56" s="995" t="str">
        <f t="shared" si="19"/>
        <v>Anbieter</v>
      </c>
      <c r="K56" s="519"/>
      <c r="L56" s="1020"/>
      <c r="M56" s="189"/>
      <c r="N56" s="166"/>
      <c r="O56" s="165"/>
      <c r="P56" s="111"/>
      <c r="Q56" s="111"/>
      <c r="R56" s="111"/>
      <c r="S56" s="166"/>
      <c r="U56" s="477"/>
      <c r="V56" s="192"/>
      <c r="W56" s="527">
        <f t="shared" si="20"/>
        <v>0</v>
      </c>
      <c r="Y56" s="166"/>
      <c r="AA56" s="477"/>
      <c r="AB56" s="192"/>
      <c r="AC56" s="527">
        <f t="shared" si="21"/>
        <v>0</v>
      </c>
      <c r="AE56" s="166"/>
      <c r="AF56" s="118"/>
      <c r="AG56" s="477"/>
      <c r="AH56" s="192"/>
      <c r="AI56" s="527">
        <f t="shared" si="22"/>
        <v>0</v>
      </c>
      <c r="AK56" s="166"/>
      <c r="AL56" s="118"/>
      <c r="AM56" s="477"/>
      <c r="AN56" s="192"/>
      <c r="AO56" s="527">
        <f t="shared" si="23"/>
        <v>0</v>
      </c>
      <c r="AT56" s="111"/>
      <c r="AU56" s="166"/>
      <c r="AW56" s="168"/>
      <c r="AX56" s="192"/>
      <c r="AY56" s="170">
        <f t="shared" si="24"/>
        <v>0</v>
      </c>
      <c r="BA56" s="166"/>
      <c r="BC56" s="168"/>
      <c r="BD56" s="192"/>
      <c r="BE56" s="170">
        <f t="shared" si="25"/>
        <v>0</v>
      </c>
      <c r="BG56" s="166"/>
      <c r="BH56" s="118"/>
      <c r="BI56" s="168"/>
      <c r="BJ56" s="192"/>
      <c r="BK56" s="170">
        <f t="shared" si="26"/>
        <v>0</v>
      </c>
      <c r="BM56" s="166"/>
      <c r="BN56" s="118"/>
      <c r="BO56" s="168"/>
      <c r="BP56" s="192"/>
      <c r="BQ56" s="170">
        <f t="shared" si="27"/>
        <v>0</v>
      </c>
      <c r="BV56" s="111"/>
      <c r="BW56" s="166"/>
      <c r="BY56" s="168"/>
      <c r="BZ56" s="192"/>
      <c r="CA56" s="170">
        <f t="shared" si="28"/>
        <v>0</v>
      </c>
      <c r="CC56" s="166"/>
      <c r="CE56" s="168"/>
      <c r="CF56" s="192"/>
      <c r="CG56" s="170">
        <f t="shared" si="29"/>
        <v>0</v>
      </c>
      <c r="CI56" s="166"/>
      <c r="CJ56" s="118"/>
      <c r="CK56" s="168"/>
      <c r="CL56" s="192"/>
      <c r="CM56" s="170">
        <f t="shared" si="30"/>
        <v>0</v>
      </c>
      <c r="CO56" s="166"/>
      <c r="CP56" s="118"/>
      <c r="CQ56" s="168"/>
      <c r="CR56" s="192"/>
      <c r="CS56" s="170">
        <f t="shared" si="31"/>
        <v>0</v>
      </c>
      <c r="CX56" s="111"/>
      <c r="CY56" s="166"/>
      <c r="DA56" s="168"/>
      <c r="DB56" s="192"/>
      <c r="DC56" s="170">
        <f t="shared" si="32"/>
        <v>0</v>
      </c>
      <c r="DE56" s="166"/>
      <c r="DG56" s="168"/>
      <c r="DH56" s="192"/>
      <c r="DI56" s="170">
        <f t="shared" si="33"/>
        <v>0</v>
      </c>
      <c r="DK56" s="166"/>
      <c r="DL56" s="118"/>
      <c r="DM56" s="168"/>
      <c r="DN56" s="192"/>
      <c r="DO56" s="170">
        <f t="shared" si="34"/>
        <v>0</v>
      </c>
      <c r="DQ56" s="166"/>
      <c r="DR56" s="118"/>
      <c r="DS56" s="168"/>
      <c r="DT56" s="192"/>
      <c r="DU56" s="170">
        <f t="shared" si="35"/>
        <v>0</v>
      </c>
      <c r="DZ56" s="189"/>
      <c r="EA56" s="485"/>
      <c r="EB56" s="486"/>
      <c r="EC56" s="150"/>
      <c r="EF56" s="163"/>
      <c r="EW56" s="159"/>
      <c r="EX56" s="159"/>
      <c r="EY56" s="161"/>
      <c r="EZ56" s="112"/>
      <c r="FD56" s="163"/>
      <c r="FU56" s="159"/>
      <c r="FV56" s="159"/>
      <c r="FW56" s="161"/>
      <c r="FX56" s="112"/>
    </row>
    <row r="57" spans="1:180" ht="15.5" hidden="1" outlineLevel="2" x14ac:dyDescent="0.25">
      <c r="A57" s="150"/>
      <c r="B57" s="144"/>
      <c r="C57" s="963" t="s">
        <v>157</v>
      </c>
      <c r="D57" s="977" t="s">
        <v>149</v>
      </c>
      <c r="E57" s="750" t="s">
        <v>150</v>
      </c>
      <c r="F57" s="751"/>
      <c r="G57" s="751"/>
      <c r="H57" s="751"/>
      <c r="I57" s="752"/>
      <c r="J57" s="995" t="str">
        <f t="shared" si="19"/>
        <v>Anbieter</v>
      </c>
      <c r="K57" s="519"/>
      <c r="L57" s="1020"/>
      <c r="M57" s="189"/>
      <c r="N57" s="166"/>
      <c r="O57" s="165"/>
      <c r="P57" s="111"/>
      <c r="Q57" s="111"/>
      <c r="R57" s="111"/>
      <c r="S57" s="166"/>
      <c r="U57" s="477"/>
      <c r="V57" s="192"/>
      <c r="W57" s="527">
        <f t="shared" si="20"/>
        <v>0</v>
      </c>
      <c r="Y57" s="166"/>
      <c r="AA57" s="477"/>
      <c r="AB57" s="192"/>
      <c r="AC57" s="527">
        <f t="shared" si="21"/>
        <v>0</v>
      </c>
      <c r="AE57" s="166"/>
      <c r="AF57" s="118"/>
      <c r="AG57" s="477"/>
      <c r="AH57" s="192"/>
      <c r="AI57" s="527">
        <f t="shared" si="22"/>
        <v>0</v>
      </c>
      <c r="AK57" s="166"/>
      <c r="AL57" s="118"/>
      <c r="AM57" s="477"/>
      <c r="AN57" s="192"/>
      <c r="AO57" s="527">
        <f t="shared" si="23"/>
        <v>0</v>
      </c>
      <c r="AT57" s="111"/>
      <c r="AU57" s="166"/>
      <c r="AW57" s="168"/>
      <c r="AX57" s="192"/>
      <c r="AY57" s="170">
        <f t="shared" si="24"/>
        <v>0</v>
      </c>
      <c r="BA57" s="166"/>
      <c r="BC57" s="168"/>
      <c r="BD57" s="192"/>
      <c r="BE57" s="170">
        <f t="shared" si="25"/>
        <v>0</v>
      </c>
      <c r="BG57" s="166"/>
      <c r="BH57" s="118"/>
      <c r="BI57" s="168"/>
      <c r="BJ57" s="192"/>
      <c r="BK57" s="170">
        <f t="shared" si="26"/>
        <v>0</v>
      </c>
      <c r="BM57" s="166"/>
      <c r="BN57" s="118"/>
      <c r="BO57" s="168"/>
      <c r="BP57" s="192"/>
      <c r="BQ57" s="170">
        <f t="shared" si="27"/>
        <v>0</v>
      </c>
      <c r="BV57" s="111"/>
      <c r="BW57" s="166"/>
      <c r="BY57" s="168"/>
      <c r="BZ57" s="192"/>
      <c r="CA57" s="170">
        <f t="shared" si="28"/>
        <v>0</v>
      </c>
      <c r="CC57" s="166"/>
      <c r="CE57" s="168"/>
      <c r="CF57" s="192"/>
      <c r="CG57" s="170">
        <f t="shared" si="29"/>
        <v>0</v>
      </c>
      <c r="CI57" s="166"/>
      <c r="CJ57" s="118"/>
      <c r="CK57" s="168"/>
      <c r="CL57" s="192"/>
      <c r="CM57" s="170">
        <f t="shared" si="30"/>
        <v>0</v>
      </c>
      <c r="CO57" s="166"/>
      <c r="CP57" s="118"/>
      <c r="CQ57" s="168"/>
      <c r="CR57" s="192"/>
      <c r="CS57" s="170">
        <f t="shared" si="31"/>
        <v>0</v>
      </c>
      <c r="CX57" s="111"/>
      <c r="CY57" s="166"/>
      <c r="DA57" s="168"/>
      <c r="DB57" s="192"/>
      <c r="DC57" s="170">
        <f t="shared" si="32"/>
        <v>0</v>
      </c>
      <c r="DE57" s="166"/>
      <c r="DG57" s="168"/>
      <c r="DH57" s="192"/>
      <c r="DI57" s="170">
        <f t="shared" si="33"/>
        <v>0</v>
      </c>
      <c r="DK57" s="166"/>
      <c r="DL57" s="118"/>
      <c r="DM57" s="168"/>
      <c r="DN57" s="192"/>
      <c r="DO57" s="170">
        <f t="shared" si="34"/>
        <v>0</v>
      </c>
      <c r="DQ57" s="166"/>
      <c r="DR57" s="118"/>
      <c r="DS57" s="168"/>
      <c r="DT57" s="192"/>
      <c r="DU57" s="170">
        <f t="shared" si="35"/>
        <v>0</v>
      </c>
      <c r="DZ57" s="189"/>
      <c r="EA57" s="485"/>
      <c r="EB57" s="486"/>
      <c r="EC57" s="150"/>
      <c r="EF57" s="163"/>
      <c r="EW57" s="159"/>
      <c r="EX57" s="159"/>
      <c r="EY57" s="161"/>
      <c r="EZ57" s="112"/>
      <c r="FD57" s="163"/>
      <c r="FU57" s="159"/>
      <c r="FV57" s="159"/>
      <c r="FW57" s="161"/>
      <c r="FX57" s="112"/>
    </row>
    <row r="58" spans="1:180" ht="15.5" hidden="1" outlineLevel="2" x14ac:dyDescent="0.25">
      <c r="A58" s="150"/>
      <c r="B58" s="144"/>
      <c r="C58" s="963" t="s">
        <v>158</v>
      </c>
      <c r="D58" s="977" t="s">
        <v>149</v>
      </c>
      <c r="E58" s="750" t="s">
        <v>150</v>
      </c>
      <c r="F58" s="751"/>
      <c r="G58" s="751"/>
      <c r="H58" s="751"/>
      <c r="I58" s="752"/>
      <c r="J58" s="995" t="str">
        <f t="shared" si="19"/>
        <v>Anbieter</v>
      </c>
      <c r="K58" s="519"/>
      <c r="L58" s="1020"/>
      <c r="M58" s="189"/>
      <c r="N58" s="166"/>
      <c r="O58" s="165"/>
      <c r="P58" s="111"/>
      <c r="Q58" s="111"/>
      <c r="R58" s="111"/>
      <c r="S58" s="166"/>
      <c r="U58" s="477"/>
      <c r="V58" s="192"/>
      <c r="W58" s="527">
        <f t="shared" si="20"/>
        <v>0</v>
      </c>
      <c r="Y58" s="166"/>
      <c r="AA58" s="477"/>
      <c r="AB58" s="192"/>
      <c r="AC58" s="527">
        <f t="shared" si="21"/>
        <v>0</v>
      </c>
      <c r="AE58" s="166"/>
      <c r="AF58" s="118"/>
      <c r="AG58" s="477"/>
      <c r="AH58" s="192"/>
      <c r="AI58" s="527">
        <f t="shared" si="22"/>
        <v>0</v>
      </c>
      <c r="AK58" s="166"/>
      <c r="AL58" s="118"/>
      <c r="AM58" s="477"/>
      <c r="AN58" s="192"/>
      <c r="AO58" s="527">
        <f t="shared" si="23"/>
        <v>0</v>
      </c>
      <c r="AT58" s="111"/>
      <c r="AU58" s="166"/>
      <c r="AW58" s="168"/>
      <c r="AX58" s="192"/>
      <c r="AY58" s="170">
        <f t="shared" si="24"/>
        <v>0</v>
      </c>
      <c r="BA58" s="166"/>
      <c r="BC58" s="168"/>
      <c r="BD58" s="192"/>
      <c r="BE58" s="170">
        <f t="shared" si="25"/>
        <v>0</v>
      </c>
      <c r="BG58" s="166"/>
      <c r="BH58" s="118"/>
      <c r="BI58" s="168"/>
      <c r="BJ58" s="192"/>
      <c r="BK58" s="170">
        <f t="shared" si="26"/>
        <v>0</v>
      </c>
      <c r="BM58" s="166"/>
      <c r="BN58" s="118"/>
      <c r="BO58" s="168"/>
      <c r="BP58" s="192"/>
      <c r="BQ58" s="170">
        <f t="shared" si="27"/>
        <v>0</v>
      </c>
      <c r="BV58" s="111"/>
      <c r="BW58" s="166"/>
      <c r="BY58" s="168"/>
      <c r="BZ58" s="192"/>
      <c r="CA58" s="170">
        <f t="shared" si="28"/>
        <v>0</v>
      </c>
      <c r="CC58" s="166"/>
      <c r="CE58" s="168"/>
      <c r="CF58" s="192"/>
      <c r="CG58" s="170">
        <f t="shared" si="29"/>
        <v>0</v>
      </c>
      <c r="CI58" s="166"/>
      <c r="CJ58" s="118"/>
      <c r="CK58" s="168"/>
      <c r="CL58" s="192"/>
      <c r="CM58" s="170">
        <f t="shared" si="30"/>
        <v>0</v>
      </c>
      <c r="CO58" s="166"/>
      <c r="CP58" s="118"/>
      <c r="CQ58" s="168"/>
      <c r="CR58" s="192"/>
      <c r="CS58" s="170">
        <f t="shared" si="31"/>
        <v>0</v>
      </c>
      <c r="CX58" s="111"/>
      <c r="CY58" s="166"/>
      <c r="DA58" s="168"/>
      <c r="DB58" s="192"/>
      <c r="DC58" s="170">
        <f t="shared" si="32"/>
        <v>0</v>
      </c>
      <c r="DE58" s="166"/>
      <c r="DG58" s="168"/>
      <c r="DH58" s="192"/>
      <c r="DI58" s="170">
        <f t="shared" si="33"/>
        <v>0</v>
      </c>
      <c r="DK58" s="166"/>
      <c r="DL58" s="118"/>
      <c r="DM58" s="168"/>
      <c r="DN58" s="192"/>
      <c r="DO58" s="170">
        <f t="shared" si="34"/>
        <v>0</v>
      </c>
      <c r="DQ58" s="166"/>
      <c r="DR58" s="118"/>
      <c r="DS58" s="168"/>
      <c r="DT58" s="192"/>
      <c r="DU58" s="170">
        <f t="shared" si="35"/>
        <v>0</v>
      </c>
      <c r="DZ58" s="189"/>
      <c r="EA58" s="485"/>
      <c r="EB58" s="486"/>
      <c r="EC58" s="150"/>
      <c r="EF58" s="163"/>
      <c r="EW58" s="159"/>
      <c r="EX58" s="159"/>
      <c r="EY58" s="161"/>
      <c r="EZ58" s="112"/>
      <c r="FD58" s="163"/>
      <c r="FU58" s="159"/>
      <c r="FV58" s="159"/>
      <c r="FW58" s="161"/>
      <c r="FX58" s="112"/>
    </row>
    <row r="59" spans="1:180" ht="15.5" hidden="1" outlineLevel="2" x14ac:dyDescent="0.25">
      <c r="A59" s="150"/>
      <c r="B59" s="144"/>
      <c r="C59" s="963" t="s">
        <v>159</v>
      </c>
      <c r="D59" s="977" t="s">
        <v>149</v>
      </c>
      <c r="E59" s="750" t="s">
        <v>150</v>
      </c>
      <c r="F59" s="751"/>
      <c r="G59" s="751"/>
      <c r="H59" s="751"/>
      <c r="I59" s="752"/>
      <c r="J59" s="995" t="str">
        <f t="shared" si="19"/>
        <v>Anbieter</v>
      </c>
      <c r="K59" s="519"/>
      <c r="L59" s="1020"/>
      <c r="M59" s="189"/>
      <c r="N59" s="166"/>
      <c r="O59" s="165"/>
      <c r="P59" s="111"/>
      <c r="Q59" s="111"/>
      <c r="R59" s="111"/>
      <c r="S59" s="166"/>
      <c r="U59" s="477"/>
      <c r="V59" s="192"/>
      <c r="W59" s="527">
        <f t="shared" si="20"/>
        <v>0</v>
      </c>
      <c r="Y59" s="166"/>
      <c r="AA59" s="477"/>
      <c r="AB59" s="192"/>
      <c r="AC59" s="527">
        <f t="shared" si="21"/>
        <v>0</v>
      </c>
      <c r="AE59" s="166"/>
      <c r="AF59" s="118"/>
      <c r="AG59" s="477"/>
      <c r="AH59" s="192"/>
      <c r="AI59" s="527">
        <f t="shared" si="22"/>
        <v>0</v>
      </c>
      <c r="AK59" s="166"/>
      <c r="AL59" s="118"/>
      <c r="AM59" s="477"/>
      <c r="AN59" s="192"/>
      <c r="AO59" s="527">
        <f t="shared" si="23"/>
        <v>0</v>
      </c>
      <c r="AT59" s="111"/>
      <c r="AU59" s="166"/>
      <c r="AW59" s="168"/>
      <c r="AX59" s="192"/>
      <c r="AY59" s="170">
        <f t="shared" si="24"/>
        <v>0</v>
      </c>
      <c r="BA59" s="166"/>
      <c r="BC59" s="168"/>
      <c r="BD59" s="192"/>
      <c r="BE59" s="170">
        <f t="shared" si="25"/>
        <v>0</v>
      </c>
      <c r="BG59" s="166"/>
      <c r="BH59" s="118"/>
      <c r="BI59" s="168"/>
      <c r="BJ59" s="192"/>
      <c r="BK59" s="170">
        <f t="shared" si="26"/>
        <v>0</v>
      </c>
      <c r="BM59" s="166"/>
      <c r="BN59" s="118"/>
      <c r="BO59" s="168"/>
      <c r="BP59" s="192"/>
      <c r="BQ59" s="170">
        <f t="shared" si="27"/>
        <v>0</v>
      </c>
      <c r="BV59" s="111"/>
      <c r="BW59" s="166"/>
      <c r="BY59" s="168"/>
      <c r="BZ59" s="192"/>
      <c r="CA59" s="170">
        <f t="shared" si="28"/>
        <v>0</v>
      </c>
      <c r="CC59" s="166"/>
      <c r="CE59" s="168"/>
      <c r="CF59" s="192"/>
      <c r="CG59" s="170">
        <f t="shared" si="29"/>
        <v>0</v>
      </c>
      <c r="CI59" s="166"/>
      <c r="CJ59" s="118"/>
      <c r="CK59" s="168"/>
      <c r="CL59" s="192"/>
      <c r="CM59" s="170">
        <f t="shared" si="30"/>
        <v>0</v>
      </c>
      <c r="CO59" s="166"/>
      <c r="CP59" s="118"/>
      <c r="CQ59" s="168"/>
      <c r="CR59" s="192"/>
      <c r="CS59" s="170">
        <f t="shared" si="31"/>
        <v>0</v>
      </c>
      <c r="CX59" s="111"/>
      <c r="CY59" s="166"/>
      <c r="DA59" s="168"/>
      <c r="DB59" s="192"/>
      <c r="DC59" s="170">
        <f t="shared" si="32"/>
        <v>0</v>
      </c>
      <c r="DE59" s="166"/>
      <c r="DG59" s="168"/>
      <c r="DH59" s="192"/>
      <c r="DI59" s="170">
        <f t="shared" si="33"/>
        <v>0</v>
      </c>
      <c r="DK59" s="166"/>
      <c r="DL59" s="118"/>
      <c r="DM59" s="168"/>
      <c r="DN59" s="192"/>
      <c r="DO59" s="170">
        <f t="shared" si="34"/>
        <v>0</v>
      </c>
      <c r="DQ59" s="166"/>
      <c r="DR59" s="118"/>
      <c r="DS59" s="168"/>
      <c r="DT59" s="192"/>
      <c r="DU59" s="170">
        <f t="shared" si="35"/>
        <v>0</v>
      </c>
      <c r="DZ59" s="189"/>
      <c r="EA59" s="485"/>
      <c r="EB59" s="486"/>
      <c r="EC59" s="150"/>
      <c r="EF59" s="163"/>
      <c r="EW59" s="159"/>
      <c r="EX59" s="159"/>
      <c r="EY59" s="161"/>
      <c r="EZ59" s="112"/>
      <c r="FD59" s="163"/>
      <c r="FU59" s="159"/>
      <c r="FV59" s="159"/>
      <c r="FW59" s="161"/>
      <c r="FX59" s="112"/>
    </row>
    <row r="60" spans="1:180" ht="15.5" outlineLevel="1" collapsed="1" x14ac:dyDescent="0.25">
      <c r="A60" s="150"/>
      <c r="B60" s="144"/>
      <c r="C60" s="963"/>
      <c r="D60" s="978"/>
      <c r="E60" s="1005"/>
      <c r="F60" s="751"/>
      <c r="G60" s="751"/>
      <c r="H60" s="751"/>
      <c r="I60" s="752"/>
      <c r="J60" s="995"/>
      <c r="K60" s="519"/>
      <c r="L60" s="1020"/>
      <c r="M60" s="189"/>
      <c r="N60" s="166"/>
      <c r="O60" s="165"/>
      <c r="P60" s="111"/>
      <c r="Q60" s="111"/>
      <c r="R60" s="111"/>
      <c r="S60" s="166"/>
      <c r="U60" s="477"/>
      <c r="V60" s="192"/>
      <c r="W60" s="528"/>
      <c r="Y60" s="166"/>
      <c r="AA60" s="477"/>
      <c r="AB60" s="192"/>
      <c r="AC60" s="528"/>
      <c r="AE60" s="166"/>
      <c r="AF60" s="118"/>
      <c r="AG60" s="477"/>
      <c r="AH60" s="192"/>
      <c r="AI60" s="528"/>
      <c r="AK60" s="166"/>
      <c r="AL60" s="118"/>
      <c r="AM60" s="477"/>
      <c r="AN60" s="192"/>
      <c r="AO60" s="528"/>
      <c r="AT60" s="111"/>
      <c r="AU60" s="166"/>
      <c r="AW60" s="168"/>
      <c r="AX60" s="192"/>
      <c r="AY60" s="223"/>
      <c r="BA60" s="166"/>
      <c r="BC60" s="168"/>
      <c r="BD60" s="192"/>
      <c r="BE60" s="223"/>
      <c r="BG60" s="166"/>
      <c r="BH60" s="118"/>
      <c r="BI60" s="168"/>
      <c r="BJ60" s="192"/>
      <c r="BK60" s="223"/>
      <c r="BM60" s="166"/>
      <c r="BN60" s="118"/>
      <c r="BO60" s="168"/>
      <c r="BP60" s="192"/>
      <c r="BQ60" s="223"/>
      <c r="BV60" s="111"/>
      <c r="BW60" s="166"/>
      <c r="BY60" s="168"/>
      <c r="BZ60" s="192"/>
      <c r="CA60" s="223"/>
      <c r="CC60" s="166"/>
      <c r="CE60" s="168"/>
      <c r="CF60" s="192"/>
      <c r="CG60" s="223"/>
      <c r="CI60" s="166"/>
      <c r="CJ60" s="118"/>
      <c r="CK60" s="168"/>
      <c r="CL60" s="192"/>
      <c r="CM60" s="223"/>
      <c r="CO60" s="166"/>
      <c r="CP60" s="118"/>
      <c r="CQ60" s="168"/>
      <c r="CR60" s="192"/>
      <c r="CS60" s="223"/>
      <c r="CX60" s="111"/>
      <c r="CY60" s="166"/>
      <c r="DA60" s="168"/>
      <c r="DB60" s="192"/>
      <c r="DC60" s="223"/>
      <c r="DE60" s="166"/>
      <c r="DG60" s="168"/>
      <c r="DH60" s="192"/>
      <c r="DI60" s="223"/>
      <c r="DK60" s="166"/>
      <c r="DL60" s="118"/>
      <c r="DM60" s="168"/>
      <c r="DN60" s="192"/>
      <c r="DO60" s="223"/>
      <c r="DQ60" s="166"/>
      <c r="DR60" s="118"/>
      <c r="DS60" s="168"/>
      <c r="DT60" s="192"/>
      <c r="DU60" s="223"/>
      <c r="DZ60" s="189"/>
      <c r="EA60" s="485"/>
      <c r="EB60" s="486"/>
      <c r="EC60" s="150"/>
      <c r="EF60" s="163"/>
      <c r="EW60" s="159"/>
      <c r="EX60" s="159"/>
      <c r="EY60" s="161"/>
      <c r="EZ60" s="112"/>
      <c r="FD60" s="163"/>
      <c r="FU60" s="159"/>
      <c r="FV60" s="159"/>
      <c r="FW60" s="161"/>
      <c r="FX60" s="112"/>
    </row>
    <row r="61" spans="1:180" ht="15.5" outlineLevel="1" collapsed="1" x14ac:dyDescent="0.25">
      <c r="A61" s="150"/>
      <c r="B61" s="144"/>
      <c r="C61" s="966" t="s">
        <v>160</v>
      </c>
      <c r="D61" s="939" t="s">
        <v>161</v>
      </c>
      <c r="E61" s="750" t="s">
        <v>146</v>
      </c>
      <c r="F61" s="751"/>
      <c r="G61" s="751"/>
      <c r="H61" s="751"/>
      <c r="I61" s="752"/>
      <c r="J61" s="995" t="s">
        <v>147</v>
      </c>
      <c r="K61" s="519"/>
      <c r="L61" s="1020"/>
      <c r="M61" s="189"/>
      <c r="N61" s="166"/>
      <c r="O61" s="165"/>
      <c r="P61" s="111"/>
      <c r="Q61" s="111"/>
      <c r="R61" s="111"/>
      <c r="S61" s="166"/>
      <c r="U61" s="525">
        <f>SUM(U62:U71)</f>
        <v>0</v>
      </c>
      <c r="V61" s="223"/>
      <c r="W61" s="526">
        <f>SUM(W62:W71)</f>
        <v>0</v>
      </c>
      <c r="Y61" s="166"/>
      <c r="AA61" s="525">
        <f>SUM(AA62:AA71)</f>
        <v>0</v>
      </c>
      <c r="AB61" s="223"/>
      <c r="AC61" s="526">
        <f>SUM(AC62:AC71)</f>
        <v>0</v>
      </c>
      <c r="AE61" s="166"/>
      <c r="AF61" s="118"/>
      <c r="AG61" s="525">
        <f>SUM(AG62:AG71)</f>
        <v>0</v>
      </c>
      <c r="AH61" s="223"/>
      <c r="AI61" s="526">
        <f>SUM(AI62:AI71)</f>
        <v>0</v>
      </c>
      <c r="AK61" s="166"/>
      <c r="AL61" s="118"/>
      <c r="AM61" s="525">
        <f>SUM(AM62:AM71)</f>
        <v>0</v>
      </c>
      <c r="AN61" s="223"/>
      <c r="AO61" s="526">
        <f>SUM(AO62:AO71)</f>
        <v>0</v>
      </c>
      <c r="AT61" s="111"/>
      <c r="AU61" s="166"/>
      <c r="AW61" s="226">
        <f>SUM(AW62:AW71)</f>
        <v>0</v>
      </c>
      <c r="AX61" s="224"/>
      <c r="AY61" s="225">
        <f>SUM(AY62:AY71)</f>
        <v>0</v>
      </c>
      <c r="BA61" s="166"/>
      <c r="BC61" s="226">
        <f>SUM(BC62:BC71)</f>
        <v>0</v>
      </c>
      <c r="BD61" s="224"/>
      <c r="BE61" s="225">
        <f>SUM(BE62:BE71)</f>
        <v>0</v>
      </c>
      <c r="BG61" s="166"/>
      <c r="BH61" s="118"/>
      <c r="BI61" s="226">
        <f>SUM(BI62:BI71)</f>
        <v>0</v>
      </c>
      <c r="BJ61" s="224"/>
      <c r="BK61" s="225">
        <f>SUM(BK62:BK71)</f>
        <v>0</v>
      </c>
      <c r="BM61" s="166"/>
      <c r="BN61" s="118"/>
      <c r="BO61" s="226">
        <f>SUM(BO62:BO71)</f>
        <v>0</v>
      </c>
      <c r="BP61" s="224"/>
      <c r="BQ61" s="225">
        <f>SUM(BQ62:BQ71)</f>
        <v>0</v>
      </c>
      <c r="BV61" s="111"/>
      <c r="BW61" s="166"/>
      <c r="BY61" s="226">
        <f>SUM(BY62:BY71)</f>
        <v>0</v>
      </c>
      <c r="BZ61" s="224"/>
      <c r="CA61" s="225">
        <f>SUM(CA62:CA71)</f>
        <v>0</v>
      </c>
      <c r="CC61" s="166"/>
      <c r="CE61" s="226">
        <f>SUM(CE62:CE71)</f>
        <v>0</v>
      </c>
      <c r="CF61" s="224"/>
      <c r="CG61" s="225">
        <f>SUM(CG62:CG71)</f>
        <v>0</v>
      </c>
      <c r="CI61" s="166"/>
      <c r="CJ61" s="118"/>
      <c r="CK61" s="226">
        <f>SUM(CK62:CK71)</f>
        <v>0</v>
      </c>
      <c r="CL61" s="224"/>
      <c r="CM61" s="170">
        <f>SUM(CM62:CM71)</f>
        <v>0</v>
      </c>
      <c r="CO61" s="166"/>
      <c r="CP61" s="118"/>
      <c r="CQ61" s="226">
        <f>SUM(CQ62:CQ71)</f>
        <v>0</v>
      </c>
      <c r="CR61" s="224"/>
      <c r="CS61" s="170">
        <f>SUM(CS62:CS71)</f>
        <v>0</v>
      </c>
      <c r="CX61" s="111"/>
      <c r="CY61" s="166"/>
      <c r="DA61" s="227">
        <f>SUM(DA62:DA71)</f>
        <v>0</v>
      </c>
      <c r="DB61" s="224"/>
      <c r="DC61" s="170">
        <f>SUM(DC62:DC71)</f>
        <v>0</v>
      </c>
      <c r="DE61" s="166"/>
      <c r="DG61" s="227">
        <f>SUM(DG62:DG71)</f>
        <v>0</v>
      </c>
      <c r="DH61" s="224"/>
      <c r="DI61" s="170">
        <f>SUM(DI62:DI71)</f>
        <v>0</v>
      </c>
      <c r="DK61" s="166"/>
      <c r="DL61" s="118"/>
      <c r="DM61" s="227">
        <f>SUM(DM62:DM71)</f>
        <v>0</v>
      </c>
      <c r="DN61" s="224"/>
      <c r="DO61" s="170">
        <f>SUM(DO62:DO71)</f>
        <v>0</v>
      </c>
      <c r="DQ61" s="166"/>
      <c r="DR61" s="118"/>
      <c r="DS61" s="227">
        <f>SUM(DS62:DS71)</f>
        <v>0</v>
      </c>
      <c r="DT61" s="224"/>
      <c r="DU61" s="170">
        <f>SUM(DU62:DU71)</f>
        <v>0</v>
      </c>
      <c r="DZ61" s="189"/>
      <c r="EA61" s="485">
        <f>SUMPRODUCT((U$23:DU$23=V$23)*(U61:DU61))</f>
        <v>0</v>
      </c>
      <c r="EB61" s="486">
        <f>SUMPRODUCT((U$23:DU$23=W$23)*(U61:DU61))</f>
        <v>0</v>
      </c>
      <c r="EC61" s="150"/>
      <c r="EF61" s="163"/>
      <c r="EW61" s="159"/>
      <c r="EX61" s="159"/>
      <c r="EY61" s="161"/>
      <c r="EZ61" s="112"/>
      <c r="FD61" s="163"/>
      <c r="FU61" s="159"/>
      <c r="FV61" s="159"/>
      <c r="FW61" s="161"/>
      <c r="FX61" s="112"/>
    </row>
    <row r="62" spans="1:180" ht="15.5" hidden="1" outlineLevel="2" x14ac:dyDescent="0.25">
      <c r="A62" s="150"/>
      <c r="B62" s="144"/>
      <c r="C62" s="966" t="s">
        <v>162</v>
      </c>
      <c r="D62" s="976" t="s">
        <v>149</v>
      </c>
      <c r="E62" s="750" t="s">
        <v>150</v>
      </c>
      <c r="F62" s="751"/>
      <c r="G62" s="751"/>
      <c r="H62" s="751"/>
      <c r="I62" s="752"/>
      <c r="J62" s="995" t="str">
        <f t="shared" ref="J62:J71" si="36">$J$61</f>
        <v>Anbieter</v>
      </c>
      <c r="K62" s="519"/>
      <c r="L62" s="1020"/>
      <c r="M62" s="189"/>
      <c r="N62" s="166"/>
      <c r="O62" s="165"/>
      <c r="P62" s="111"/>
      <c r="Q62" s="111"/>
      <c r="R62" s="111"/>
      <c r="S62" s="166"/>
      <c r="U62" s="477"/>
      <c r="V62" s="192"/>
      <c r="W62" s="527">
        <f t="shared" ref="W62:W71" si="37">V62*U62</f>
        <v>0</v>
      </c>
      <c r="Y62" s="166"/>
      <c r="AA62" s="477"/>
      <c r="AB62" s="192"/>
      <c r="AC62" s="527">
        <f t="shared" ref="AC62:AC71" si="38">AB62*AA62</f>
        <v>0</v>
      </c>
      <c r="AE62" s="166"/>
      <c r="AF62" s="118"/>
      <c r="AG62" s="477"/>
      <c r="AH62" s="192"/>
      <c r="AI62" s="527">
        <f t="shared" ref="AI62:AI71" si="39">AH62*AG62</f>
        <v>0</v>
      </c>
      <c r="AK62" s="166"/>
      <c r="AL62" s="118"/>
      <c r="AM62" s="477"/>
      <c r="AN62" s="192"/>
      <c r="AO62" s="527">
        <f>AM62*AN62</f>
        <v>0</v>
      </c>
      <c r="AT62" s="111"/>
      <c r="AU62" s="166"/>
      <c r="AW62" s="168"/>
      <c r="AX62" s="192"/>
      <c r="AY62" s="170">
        <f>AW62*AX62</f>
        <v>0</v>
      </c>
      <c r="BA62" s="166"/>
      <c r="BC62" s="168"/>
      <c r="BD62" s="192"/>
      <c r="BE62" s="170">
        <f>BC62*BD62</f>
        <v>0</v>
      </c>
      <c r="BG62" s="166"/>
      <c r="BH62" s="118"/>
      <c r="BI62" s="168"/>
      <c r="BJ62" s="192"/>
      <c r="BK62" s="170">
        <f>BI62*BJ62</f>
        <v>0</v>
      </c>
      <c r="BM62" s="166"/>
      <c r="BN62" s="118"/>
      <c r="BO62" s="168"/>
      <c r="BP62" s="192"/>
      <c r="BQ62" s="170">
        <f>BO62*BP62</f>
        <v>0</v>
      </c>
      <c r="BV62" s="111"/>
      <c r="BW62" s="166"/>
      <c r="BY62" s="168"/>
      <c r="BZ62" s="192"/>
      <c r="CA62" s="170">
        <f>BY62*BZ62</f>
        <v>0</v>
      </c>
      <c r="CC62" s="166"/>
      <c r="CE62" s="168"/>
      <c r="CF62" s="192"/>
      <c r="CG62" s="170">
        <f>CE62*CF62</f>
        <v>0</v>
      </c>
      <c r="CI62" s="166"/>
      <c r="CJ62" s="118"/>
      <c r="CK62" s="168"/>
      <c r="CL62" s="192"/>
      <c r="CM62" s="170">
        <f>CK62*CL62</f>
        <v>0</v>
      </c>
      <c r="CO62" s="166"/>
      <c r="CP62" s="118"/>
      <c r="CQ62" s="168"/>
      <c r="CR62" s="192"/>
      <c r="CS62" s="170">
        <f>CQ62*CR62</f>
        <v>0</v>
      </c>
      <c r="CX62" s="111"/>
      <c r="CY62" s="166"/>
      <c r="DA62" s="168"/>
      <c r="DB62" s="192"/>
      <c r="DC62" s="170">
        <f>DA62*DB62</f>
        <v>0</v>
      </c>
      <c r="DE62" s="166"/>
      <c r="DG62" s="168"/>
      <c r="DH62" s="192"/>
      <c r="DI62" s="170">
        <f>DG62*DH62</f>
        <v>0</v>
      </c>
      <c r="DK62" s="166"/>
      <c r="DL62" s="118"/>
      <c r="DM62" s="168"/>
      <c r="DN62" s="192"/>
      <c r="DO62" s="170">
        <f>DM62*DN62</f>
        <v>0</v>
      </c>
      <c r="DQ62" s="166"/>
      <c r="DR62" s="118"/>
      <c r="DS62" s="168"/>
      <c r="DT62" s="192"/>
      <c r="DU62" s="170">
        <f>DS62*DT62</f>
        <v>0</v>
      </c>
      <c r="DZ62" s="189"/>
      <c r="EA62" s="485"/>
      <c r="EB62" s="486"/>
      <c r="EC62" s="150"/>
      <c r="EF62" s="163"/>
      <c r="EW62" s="159"/>
      <c r="EX62" s="159"/>
      <c r="EY62" s="161"/>
      <c r="EZ62" s="112"/>
      <c r="FD62" s="163"/>
      <c r="FU62" s="159"/>
      <c r="FV62" s="159"/>
      <c r="FW62" s="161"/>
      <c r="FX62" s="112"/>
    </row>
    <row r="63" spans="1:180" ht="15.5" hidden="1" outlineLevel="2" x14ac:dyDescent="0.25">
      <c r="A63" s="150"/>
      <c r="B63" s="144"/>
      <c r="C63" s="966" t="s">
        <v>163</v>
      </c>
      <c r="D63" s="977" t="s">
        <v>149</v>
      </c>
      <c r="E63" s="750" t="s">
        <v>150</v>
      </c>
      <c r="F63" s="751"/>
      <c r="G63" s="751"/>
      <c r="H63" s="751"/>
      <c r="I63" s="752"/>
      <c r="J63" s="995" t="str">
        <f t="shared" si="36"/>
        <v>Anbieter</v>
      </c>
      <c r="K63" s="519"/>
      <c r="L63" s="1020"/>
      <c r="M63" s="189"/>
      <c r="N63" s="166"/>
      <c r="O63" s="165"/>
      <c r="P63" s="111"/>
      <c r="Q63" s="111"/>
      <c r="R63" s="111"/>
      <c r="S63" s="166"/>
      <c r="U63" s="477"/>
      <c r="V63" s="192"/>
      <c r="W63" s="527">
        <f t="shared" si="37"/>
        <v>0</v>
      </c>
      <c r="Y63" s="166"/>
      <c r="AA63" s="477"/>
      <c r="AB63" s="192"/>
      <c r="AC63" s="527">
        <f t="shared" si="38"/>
        <v>0</v>
      </c>
      <c r="AE63" s="166"/>
      <c r="AF63" s="118"/>
      <c r="AG63" s="477"/>
      <c r="AH63" s="192"/>
      <c r="AI63" s="527">
        <f t="shared" si="39"/>
        <v>0</v>
      </c>
      <c r="AK63" s="166"/>
      <c r="AL63" s="118"/>
      <c r="AM63" s="477"/>
      <c r="AN63" s="192"/>
      <c r="AO63" s="527">
        <f t="shared" ref="AO63:AO71" si="40">AM63*AN63</f>
        <v>0</v>
      </c>
      <c r="AT63" s="111"/>
      <c r="AU63" s="166"/>
      <c r="AW63" s="168"/>
      <c r="AX63" s="192"/>
      <c r="AY63" s="170">
        <f t="shared" ref="AY63:AY71" si="41">AW63*AX63</f>
        <v>0</v>
      </c>
      <c r="BA63" s="166"/>
      <c r="BC63" s="168"/>
      <c r="BD63" s="192"/>
      <c r="BE63" s="170">
        <f t="shared" ref="BE63:BE71" si="42">BC63*BD63</f>
        <v>0</v>
      </c>
      <c r="BG63" s="166"/>
      <c r="BH63" s="118"/>
      <c r="BI63" s="168"/>
      <c r="BJ63" s="192"/>
      <c r="BK63" s="170">
        <f t="shared" ref="BK63:BK71" si="43">BI63*BJ63</f>
        <v>0</v>
      </c>
      <c r="BM63" s="166"/>
      <c r="BN63" s="118"/>
      <c r="BO63" s="168"/>
      <c r="BP63" s="192"/>
      <c r="BQ63" s="170">
        <f t="shared" ref="BQ63:BQ71" si="44">BO63*BP63</f>
        <v>0</v>
      </c>
      <c r="BV63" s="111"/>
      <c r="BW63" s="166"/>
      <c r="BY63" s="168"/>
      <c r="BZ63" s="192"/>
      <c r="CA63" s="170">
        <f t="shared" ref="CA63:CA71" si="45">BY63*BZ63</f>
        <v>0</v>
      </c>
      <c r="CC63" s="166"/>
      <c r="CE63" s="168"/>
      <c r="CF63" s="192"/>
      <c r="CG63" s="170">
        <f t="shared" ref="CG63:CG71" si="46">CE63*CF63</f>
        <v>0</v>
      </c>
      <c r="CI63" s="166"/>
      <c r="CJ63" s="118"/>
      <c r="CK63" s="168"/>
      <c r="CL63" s="192"/>
      <c r="CM63" s="170">
        <f t="shared" ref="CM63:CM71" si="47">CK63*CL63</f>
        <v>0</v>
      </c>
      <c r="CO63" s="166"/>
      <c r="CP63" s="118"/>
      <c r="CQ63" s="168"/>
      <c r="CR63" s="192"/>
      <c r="CS63" s="170">
        <f t="shared" ref="CS63:CS71" si="48">CQ63*CR63</f>
        <v>0</v>
      </c>
      <c r="CX63" s="111"/>
      <c r="CY63" s="166"/>
      <c r="DA63" s="168"/>
      <c r="DB63" s="192"/>
      <c r="DC63" s="170">
        <f t="shared" ref="DC63:DC71" si="49">DA63*DB63</f>
        <v>0</v>
      </c>
      <c r="DE63" s="166"/>
      <c r="DG63" s="168"/>
      <c r="DH63" s="192"/>
      <c r="DI63" s="170">
        <f t="shared" ref="DI63:DI71" si="50">DG63*DH63</f>
        <v>0</v>
      </c>
      <c r="DK63" s="166"/>
      <c r="DL63" s="118"/>
      <c r="DM63" s="168"/>
      <c r="DN63" s="192"/>
      <c r="DO63" s="170">
        <f t="shared" ref="DO63:DO71" si="51">DM63*DN63</f>
        <v>0</v>
      </c>
      <c r="DQ63" s="166"/>
      <c r="DR63" s="118"/>
      <c r="DS63" s="168"/>
      <c r="DT63" s="192"/>
      <c r="DU63" s="170">
        <f t="shared" ref="DU63:DU71" si="52">DS63*DT63</f>
        <v>0</v>
      </c>
      <c r="DZ63" s="189"/>
      <c r="EA63" s="485"/>
      <c r="EB63" s="486"/>
      <c r="EC63" s="150"/>
      <c r="EF63" s="163"/>
      <c r="EW63" s="159"/>
      <c r="EX63" s="159"/>
      <c r="EY63" s="161"/>
      <c r="EZ63" s="112"/>
      <c r="FD63" s="163"/>
      <c r="FU63" s="159"/>
      <c r="FV63" s="159"/>
      <c r="FW63" s="161"/>
      <c r="FX63" s="112"/>
    </row>
    <row r="64" spans="1:180" ht="15.5" hidden="1" outlineLevel="2" x14ac:dyDescent="0.25">
      <c r="A64" s="150"/>
      <c r="B64" s="144"/>
      <c r="C64" s="966" t="s">
        <v>164</v>
      </c>
      <c r="D64" s="977" t="s">
        <v>149</v>
      </c>
      <c r="E64" s="750" t="s">
        <v>150</v>
      </c>
      <c r="F64" s="751"/>
      <c r="G64" s="751"/>
      <c r="H64" s="751"/>
      <c r="I64" s="752"/>
      <c r="J64" s="995" t="str">
        <f t="shared" si="36"/>
        <v>Anbieter</v>
      </c>
      <c r="K64" s="519"/>
      <c r="L64" s="1020"/>
      <c r="M64" s="189"/>
      <c r="N64" s="166"/>
      <c r="O64" s="165"/>
      <c r="P64" s="111"/>
      <c r="Q64" s="111"/>
      <c r="R64" s="111"/>
      <c r="S64" s="166"/>
      <c r="U64" s="477"/>
      <c r="V64" s="192"/>
      <c r="W64" s="527">
        <f t="shared" si="37"/>
        <v>0</v>
      </c>
      <c r="Y64" s="166"/>
      <c r="AA64" s="477"/>
      <c r="AB64" s="192"/>
      <c r="AC64" s="527">
        <f t="shared" si="38"/>
        <v>0</v>
      </c>
      <c r="AE64" s="166"/>
      <c r="AF64" s="118"/>
      <c r="AG64" s="477"/>
      <c r="AH64" s="192"/>
      <c r="AI64" s="527">
        <f t="shared" si="39"/>
        <v>0</v>
      </c>
      <c r="AK64" s="166"/>
      <c r="AL64" s="118"/>
      <c r="AM64" s="477"/>
      <c r="AN64" s="192"/>
      <c r="AO64" s="527">
        <f t="shared" si="40"/>
        <v>0</v>
      </c>
      <c r="AT64" s="111"/>
      <c r="AU64" s="166"/>
      <c r="AW64" s="168"/>
      <c r="AX64" s="192"/>
      <c r="AY64" s="170">
        <f t="shared" si="41"/>
        <v>0</v>
      </c>
      <c r="BA64" s="166"/>
      <c r="BC64" s="168"/>
      <c r="BD64" s="192"/>
      <c r="BE64" s="170">
        <f t="shared" si="42"/>
        <v>0</v>
      </c>
      <c r="BG64" s="166"/>
      <c r="BH64" s="118"/>
      <c r="BI64" s="168"/>
      <c r="BJ64" s="192"/>
      <c r="BK64" s="170">
        <f t="shared" si="43"/>
        <v>0</v>
      </c>
      <c r="BM64" s="166"/>
      <c r="BN64" s="118"/>
      <c r="BO64" s="168"/>
      <c r="BP64" s="192"/>
      <c r="BQ64" s="170">
        <f t="shared" si="44"/>
        <v>0</v>
      </c>
      <c r="BV64" s="111"/>
      <c r="BW64" s="166"/>
      <c r="BY64" s="168"/>
      <c r="BZ64" s="192"/>
      <c r="CA64" s="170">
        <f t="shared" si="45"/>
        <v>0</v>
      </c>
      <c r="CC64" s="166"/>
      <c r="CE64" s="168"/>
      <c r="CF64" s="192"/>
      <c r="CG64" s="170">
        <f t="shared" si="46"/>
        <v>0</v>
      </c>
      <c r="CI64" s="166"/>
      <c r="CJ64" s="118"/>
      <c r="CK64" s="168"/>
      <c r="CL64" s="192"/>
      <c r="CM64" s="170">
        <f t="shared" si="47"/>
        <v>0</v>
      </c>
      <c r="CO64" s="166"/>
      <c r="CP64" s="118"/>
      <c r="CQ64" s="168"/>
      <c r="CR64" s="192"/>
      <c r="CS64" s="170">
        <f t="shared" si="48"/>
        <v>0</v>
      </c>
      <c r="CX64" s="111"/>
      <c r="CY64" s="166"/>
      <c r="DA64" s="168"/>
      <c r="DB64" s="192"/>
      <c r="DC64" s="170">
        <f t="shared" si="49"/>
        <v>0</v>
      </c>
      <c r="DE64" s="166"/>
      <c r="DG64" s="168"/>
      <c r="DH64" s="192"/>
      <c r="DI64" s="170">
        <f t="shared" si="50"/>
        <v>0</v>
      </c>
      <c r="DK64" s="166"/>
      <c r="DL64" s="118"/>
      <c r="DM64" s="168"/>
      <c r="DN64" s="192"/>
      <c r="DO64" s="170">
        <f t="shared" si="51"/>
        <v>0</v>
      </c>
      <c r="DQ64" s="166"/>
      <c r="DR64" s="118"/>
      <c r="DS64" s="168"/>
      <c r="DT64" s="192"/>
      <c r="DU64" s="170">
        <f t="shared" si="52"/>
        <v>0</v>
      </c>
      <c r="DZ64" s="189"/>
      <c r="EA64" s="485"/>
      <c r="EB64" s="486"/>
      <c r="EC64" s="150"/>
      <c r="EF64" s="163"/>
      <c r="EW64" s="159"/>
      <c r="EX64" s="159"/>
      <c r="EY64" s="161"/>
      <c r="EZ64" s="112"/>
      <c r="FD64" s="163"/>
      <c r="FU64" s="159"/>
      <c r="FV64" s="159"/>
      <c r="FW64" s="161"/>
      <c r="FX64" s="112"/>
    </row>
    <row r="65" spans="1:180" ht="15.5" hidden="1" outlineLevel="2" x14ac:dyDescent="0.25">
      <c r="A65" s="150"/>
      <c r="B65" s="144"/>
      <c r="C65" s="966" t="s">
        <v>165</v>
      </c>
      <c r="D65" s="977" t="s">
        <v>149</v>
      </c>
      <c r="E65" s="750" t="s">
        <v>150</v>
      </c>
      <c r="F65" s="751"/>
      <c r="G65" s="751"/>
      <c r="H65" s="751"/>
      <c r="I65" s="752"/>
      <c r="J65" s="995" t="str">
        <f t="shared" si="36"/>
        <v>Anbieter</v>
      </c>
      <c r="K65" s="519"/>
      <c r="L65" s="1020"/>
      <c r="M65" s="189"/>
      <c r="N65" s="166"/>
      <c r="O65" s="165"/>
      <c r="P65" s="111"/>
      <c r="Q65" s="111"/>
      <c r="R65" s="111"/>
      <c r="S65" s="166"/>
      <c r="U65" s="477"/>
      <c r="V65" s="192"/>
      <c r="W65" s="527">
        <f t="shared" si="37"/>
        <v>0</v>
      </c>
      <c r="Y65" s="166"/>
      <c r="AA65" s="477"/>
      <c r="AB65" s="192"/>
      <c r="AC65" s="527">
        <f t="shared" si="38"/>
        <v>0</v>
      </c>
      <c r="AE65" s="166"/>
      <c r="AF65" s="118"/>
      <c r="AG65" s="477"/>
      <c r="AH65" s="192"/>
      <c r="AI65" s="527">
        <f t="shared" si="39"/>
        <v>0</v>
      </c>
      <c r="AK65" s="166"/>
      <c r="AL65" s="118"/>
      <c r="AM65" s="477"/>
      <c r="AN65" s="192"/>
      <c r="AO65" s="527">
        <f t="shared" si="40"/>
        <v>0</v>
      </c>
      <c r="AT65" s="111"/>
      <c r="AU65" s="166"/>
      <c r="AW65" s="168"/>
      <c r="AX65" s="192"/>
      <c r="AY65" s="170">
        <f t="shared" si="41"/>
        <v>0</v>
      </c>
      <c r="BA65" s="166"/>
      <c r="BC65" s="168"/>
      <c r="BD65" s="192"/>
      <c r="BE65" s="170">
        <f t="shared" si="42"/>
        <v>0</v>
      </c>
      <c r="BG65" s="166"/>
      <c r="BH65" s="118"/>
      <c r="BI65" s="168"/>
      <c r="BJ65" s="192"/>
      <c r="BK65" s="170">
        <f t="shared" si="43"/>
        <v>0</v>
      </c>
      <c r="BM65" s="166"/>
      <c r="BN65" s="118"/>
      <c r="BO65" s="168"/>
      <c r="BP65" s="192"/>
      <c r="BQ65" s="170">
        <f t="shared" si="44"/>
        <v>0</v>
      </c>
      <c r="BV65" s="111"/>
      <c r="BW65" s="166"/>
      <c r="BY65" s="168"/>
      <c r="BZ65" s="192"/>
      <c r="CA65" s="170">
        <f t="shared" si="45"/>
        <v>0</v>
      </c>
      <c r="CC65" s="166"/>
      <c r="CE65" s="168"/>
      <c r="CF65" s="192"/>
      <c r="CG65" s="170">
        <f t="shared" si="46"/>
        <v>0</v>
      </c>
      <c r="CI65" s="166"/>
      <c r="CJ65" s="118"/>
      <c r="CK65" s="168"/>
      <c r="CL65" s="192"/>
      <c r="CM65" s="170">
        <f t="shared" si="47"/>
        <v>0</v>
      </c>
      <c r="CO65" s="166"/>
      <c r="CP65" s="118"/>
      <c r="CQ65" s="168"/>
      <c r="CR65" s="192"/>
      <c r="CS65" s="170">
        <f t="shared" si="48"/>
        <v>0</v>
      </c>
      <c r="CX65" s="111"/>
      <c r="CY65" s="166"/>
      <c r="DA65" s="168"/>
      <c r="DB65" s="192"/>
      <c r="DC65" s="170">
        <f t="shared" si="49"/>
        <v>0</v>
      </c>
      <c r="DE65" s="166"/>
      <c r="DG65" s="168"/>
      <c r="DH65" s="192"/>
      <c r="DI65" s="170">
        <f t="shared" si="50"/>
        <v>0</v>
      </c>
      <c r="DK65" s="166"/>
      <c r="DL65" s="118"/>
      <c r="DM65" s="168"/>
      <c r="DN65" s="192"/>
      <c r="DO65" s="170">
        <f t="shared" si="51"/>
        <v>0</v>
      </c>
      <c r="DQ65" s="166"/>
      <c r="DR65" s="118"/>
      <c r="DS65" s="168"/>
      <c r="DT65" s="192"/>
      <c r="DU65" s="170">
        <f t="shared" si="52"/>
        <v>0</v>
      </c>
      <c r="DZ65" s="189"/>
      <c r="EA65" s="485"/>
      <c r="EB65" s="486"/>
      <c r="EC65" s="150"/>
      <c r="EF65" s="163"/>
      <c r="EW65" s="159"/>
      <c r="EX65" s="159"/>
      <c r="EY65" s="161"/>
      <c r="EZ65" s="112"/>
      <c r="FD65" s="163"/>
      <c r="FU65" s="159"/>
      <c r="FV65" s="159"/>
      <c r="FW65" s="161"/>
      <c r="FX65" s="112"/>
    </row>
    <row r="66" spans="1:180" ht="15.5" hidden="1" outlineLevel="2" x14ac:dyDescent="0.25">
      <c r="A66" s="150"/>
      <c r="B66" s="144"/>
      <c r="C66" s="966" t="s">
        <v>166</v>
      </c>
      <c r="D66" s="977" t="s">
        <v>149</v>
      </c>
      <c r="E66" s="750" t="s">
        <v>150</v>
      </c>
      <c r="F66" s="751"/>
      <c r="G66" s="751"/>
      <c r="H66" s="751"/>
      <c r="I66" s="752"/>
      <c r="J66" s="995" t="str">
        <f t="shared" si="36"/>
        <v>Anbieter</v>
      </c>
      <c r="K66" s="519"/>
      <c r="L66" s="1020"/>
      <c r="M66" s="189"/>
      <c r="N66" s="166"/>
      <c r="O66" s="165"/>
      <c r="P66" s="111"/>
      <c r="Q66" s="111"/>
      <c r="R66" s="111"/>
      <c r="S66" s="166"/>
      <c r="U66" s="477"/>
      <c r="V66" s="192"/>
      <c r="W66" s="527">
        <f t="shared" si="37"/>
        <v>0</v>
      </c>
      <c r="Y66" s="166"/>
      <c r="AA66" s="477"/>
      <c r="AB66" s="192"/>
      <c r="AC66" s="527">
        <f t="shared" si="38"/>
        <v>0</v>
      </c>
      <c r="AE66" s="166"/>
      <c r="AF66" s="118"/>
      <c r="AG66" s="477"/>
      <c r="AH66" s="192"/>
      <c r="AI66" s="527">
        <f t="shared" si="39"/>
        <v>0</v>
      </c>
      <c r="AK66" s="166"/>
      <c r="AL66" s="118"/>
      <c r="AM66" s="477"/>
      <c r="AN66" s="192"/>
      <c r="AO66" s="527">
        <f t="shared" si="40"/>
        <v>0</v>
      </c>
      <c r="AT66" s="111"/>
      <c r="AU66" s="166"/>
      <c r="AW66" s="168"/>
      <c r="AX66" s="192"/>
      <c r="AY66" s="170">
        <f t="shared" si="41"/>
        <v>0</v>
      </c>
      <c r="BA66" s="166"/>
      <c r="BC66" s="168"/>
      <c r="BD66" s="192"/>
      <c r="BE66" s="170">
        <f t="shared" si="42"/>
        <v>0</v>
      </c>
      <c r="BG66" s="166"/>
      <c r="BH66" s="118"/>
      <c r="BI66" s="168"/>
      <c r="BJ66" s="192"/>
      <c r="BK66" s="170">
        <f t="shared" si="43"/>
        <v>0</v>
      </c>
      <c r="BM66" s="166"/>
      <c r="BN66" s="118"/>
      <c r="BO66" s="168"/>
      <c r="BP66" s="192"/>
      <c r="BQ66" s="170">
        <f t="shared" si="44"/>
        <v>0</v>
      </c>
      <c r="BV66" s="111"/>
      <c r="BW66" s="166"/>
      <c r="BY66" s="168"/>
      <c r="BZ66" s="192"/>
      <c r="CA66" s="170">
        <f t="shared" si="45"/>
        <v>0</v>
      </c>
      <c r="CC66" s="166"/>
      <c r="CE66" s="168"/>
      <c r="CF66" s="192"/>
      <c r="CG66" s="170">
        <f t="shared" si="46"/>
        <v>0</v>
      </c>
      <c r="CI66" s="166"/>
      <c r="CJ66" s="118"/>
      <c r="CK66" s="168"/>
      <c r="CL66" s="192"/>
      <c r="CM66" s="170">
        <f t="shared" si="47"/>
        <v>0</v>
      </c>
      <c r="CO66" s="166"/>
      <c r="CP66" s="118"/>
      <c r="CQ66" s="168"/>
      <c r="CR66" s="192"/>
      <c r="CS66" s="170">
        <f t="shared" si="48"/>
        <v>0</v>
      </c>
      <c r="CX66" s="111"/>
      <c r="CY66" s="166"/>
      <c r="DA66" s="168"/>
      <c r="DB66" s="192"/>
      <c r="DC66" s="170">
        <f t="shared" si="49"/>
        <v>0</v>
      </c>
      <c r="DE66" s="166"/>
      <c r="DG66" s="168"/>
      <c r="DH66" s="192"/>
      <c r="DI66" s="170">
        <f t="shared" si="50"/>
        <v>0</v>
      </c>
      <c r="DK66" s="166"/>
      <c r="DL66" s="118"/>
      <c r="DM66" s="168"/>
      <c r="DN66" s="192"/>
      <c r="DO66" s="170">
        <f t="shared" si="51"/>
        <v>0</v>
      </c>
      <c r="DQ66" s="166"/>
      <c r="DR66" s="118"/>
      <c r="DS66" s="168"/>
      <c r="DT66" s="192"/>
      <c r="DU66" s="170">
        <f t="shared" si="52"/>
        <v>0</v>
      </c>
      <c r="DZ66" s="189"/>
      <c r="EA66" s="485"/>
      <c r="EB66" s="486"/>
      <c r="EC66" s="150"/>
      <c r="EF66" s="163"/>
      <c r="EW66" s="159"/>
      <c r="EX66" s="159"/>
      <c r="EY66" s="161"/>
      <c r="EZ66" s="112"/>
      <c r="FD66" s="163"/>
      <c r="FU66" s="159"/>
      <c r="FV66" s="159"/>
      <c r="FW66" s="161"/>
      <c r="FX66" s="112"/>
    </row>
    <row r="67" spans="1:180" ht="15.5" hidden="1" outlineLevel="2" x14ac:dyDescent="0.25">
      <c r="A67" s="150"/>
      <c r="B67" s="144"/>
      <c r="C67" s="966" t="s">
        <v>167</v>
      </c>
      <c r="D67" s="977" t="s">
        <v>149</v>
      </c>
      <c r="E67" s="750" t="s">
        <v>150</v>
      </c>
      <c r="F67" s="751"/>
      <c r="G67" s="751"/>
      <c r="H67" s="751"/>
      <c r="I67" s="752"/>
      <c r="J67" s="995" t="str">
        <f t="shared" si="36"/>
        <v>Anbieter</v>
      </c>
      <c r="K67" s="519"/>
      <c r="L67" s="1020"/>
      <c r="M67" s="189"/>
      <c r="N67" s="166"/>
      <c r="O67" s="165"/>
      <c r="P67" s="111"/>
      <c r="Q67" s="111"/>
      <c r="R67" s="111"/>
      <c r="S67" s="166"/>
      <c r="U67" s="477"/>
      <c r="V67" s="192"/>
      <c r="W67" s="527">
        <f t="shared" si="37"/>
        <v>0</v>
      </c>
      <c r="Y67" s="166"/>
      <c r="AA67" s="477"/>
      <c r="AB67" s="192"/>
      <c r="AC67" s="527">
        <f t="shared" si="38"/>
        <v>0</v>
      </c>
      <c r="AE67" s="166"/>
      <c r="AF67" s="118"/>
      <c r="AG67" s="477"/>
      <c r="AH67" s="192"/>
      <c r="AI67" s="527">
        <f t="shared" si="39"/>
        <v>0</v>
      </c>
      <c r="AK67" s="166"/>
      <c r="AL67" s="118"/>
      <c r="AM67" s="477"/>
      <c r="AN67" s="192"/>
      <c r="AO67" s="527">
        <f t="shared" si="40"/>
        <v>0</v>
      </c>
      <c r="AT67" s="111"/>
      <c r="AU67" s="166"/>
      <c r="AW67" s="168"/>
      <c r="AX67" s="192"/>
      <c r="AY67" s="170">
        <f t="shared" si="41"/>
        <v>0</v>
      </c>
      <c r="BA67" s="166"/>
      <c r="BC67" s="168"/>
      <c r="BD67" s="192"/>
      <c r="BE67" s="170">
        <f t="shared" si="42"/>
        <v>0</v>
      </c>
      <c r="BG67" s="166"/>
      <c r="BH67" s="118"/>
      <c r="BI67" s="168"/>
      <c r="BJ67" s="192"/>
      <c r="BK67" s="170">
        <f t="shared" si="43"/>
        <v>0</v>
      </c>
      <c r="BM67" s="166"/>
      <c r="BN67" s="118"/>
      <c r="BO67" s="168"/>
      <c r="BP67" s="192"/>
      <c r="BQ67" s="170">
        <f t="shared" si="44"/>
        <v>0</v>
      </c>
      <c r="BV67" s="111"/>
      <c r="BW67" s="166"/>
      <c r="BY67" s="168"/>
      <c r="BZ67" s="192"/>
      <c r="CA67" s="170">
        <f t="shared" si="45"/>
        <v>0</v>
      </c>
      <c r="CC67" s="166"/>
      <c r="CE67" s="168"/>
      <c r="CF67" s="192"/>
      <c r="CG67" s="170">
        <f t="shared" si="46"/>
        <v>0</v>
      </c>
      <c r="CI67" s="166"/>
      <c r="CJ67" s="118"/>
      <c r="CK67" s="168"/>
      <c r="CL67" s="192"/>
      <c r="CM67" s="170">
        <f t="shared" si="47"/>
        <v>0</v>
      </c>
      <c r="CO67" s="166"/>
      <c r="CP67" s="118"/>
      <c r="CQ67" s="168"/>
      <c r="CR67" s="192"/>
      <c r="CS67" s="170">
        <f t="shared" si="48"/>
        <v>0</v>
      </c>
      <c r="CX67" s="111"/>
      <c r="CY67" s="166"/>
      <c r="DA67" s="168"/>
      <c r="DB67" s="192"/>
      <c r="DC67" s="170">
        <f t="shared" si="49"/>
        <v>0</v>
      </c>
      <c r="DE67" s="166"/>
      <c r="DG67" s="168"/>
      <c r="DH67" s="192"/>
      <c r="DI67" s="170">
        <f t="shared" si="50"/>
        <v>0</v>
      </c>
      <c r="DK67" s="166"/>
      <c r="DL67" s="118"/>
      <c r="DM67" s="168"/>
      <c r="DN67" s="192"/>
      <c r="DO67" s="170">
        <f t="shared" si="51"/>
        <v>0</v>
      </c>
      <c r="DQ67" s="166"/>
      <c r="DR67" s="118"/>
      <c r="DS67" s="168"/>
      <c r="DT67" s="192"/>
      <c r="DU67" s="170">
        <f t="shared" si="52"/>
        <v>0</v>
      </c>
      <c r="DZ67" s="189"/>
      <c r="EA67" s="485"/>
      <c r="EB67" s="486"/>
      <c r="EC67" s="150"/>
      <c r="EF67" s="163"/>
      <c r="EW67" s="159"/>
      <c r="EX67" s="159"/>
      <c r="EY67" s="161"/>
      <c r="EZ67" s="112"/>
      <c r="FD67" s="163"/>
      <c r="FU67" s="159"/>
      <c r="FV67" s="159"/>
      <c r="FW67" s="161"/>
      <c r="FX67" s="112"/>
    </row>
    <row r="68" spans="1:180" ht="15.5" hidden="1" outlineLevel="2" x14ac:dyDescent="0.25">
      <c r="A68" s="150"/>
      <c r="B68" s="144"/>
      <c r="C68" s="966" t="s">
        <v>168</v>
      </c>
      <c r="D68" s="977" t="s">
        <v>149</v>
      </c>
      <c r="E68" s="750" t="s">
        <v>150</v>
      </c>
      <c r="F68" s="751"/>
      <c r="G68" s="751"/>
      <c r="H68" s="751"/>
      <c r="I68" s="752"/>
      <c r="J68" s="995" t="str">
        <f t="shared" si="36"/>
        <v>Anbieter</v>
      </c>
      <c r="K68" s="519"/>
      <c r="L68" s="1020"/>
      <c r="M68" s="189"/>
      <c r="N68" s="166"/>
      <c r="O68" s="165"/>
      <c r="P68" s="111"/>
      <c r="Q68" s="111"/>
      <c r="R68" s="111"/>
      <c r="S68" s="166"/>
      <c r="U68" s="477"/>
      <c r="V68" s="192"/>
      <c r="W68" s="527">
        <f t="shared" si="37"/>
        <v>0</v>
      </c>
      <c r="Y68" s="166"/>
      <c r="AA68" s="477"/>
      <c r="AB68" s="192"/>
      <c r="AC68" s="527">
        <f t="shared" si="38"/>
        <v>0</v>
      </c>
      <c r="AE68" s="166"/>
      <c r="AF68" s="118"/>
      <c r="AG68" s="477"/>
      <c r="AH68" s="192"/>
      <c r="AI68" s="527">
        <f t="shared" si="39"/>
        <v>0</v>
      </c>
      <c r="AK68" s="166"/>
      <c r="AL68" s="118"/>
      <c r="AM68" s="477"/>
      <c r="AN68" s="192"/>
      <c r="AO68" s="527">
        <f t="shared" si="40"/>
        <v>0</v>
      </c>
      <c r="AT68" s="111"/>
      <c r="AU68" s="166"/>
      <c r="AW68" s="168"/>
      <c r="AX68" s="192"/>
      <c r="AY68" s="170">
        <f t="shared" si="41"/>
        <v>0</v>
      </c>
      <c r="BA68" s="166"/>
      <c r="BC68" s="168"/>
      <c r="BD68" s="192"/>
      <c r="BE68" s="170">
        <f t="shared" si="42"/>
        <v>0</v>
      </c>
      <c r="BG68" s="166"/>
      <c r="BH68" s="118"/>
      <c r="BI68" s="168"/>
      <c r="BJ68" s="192"/>
      <c r="BK68" s="170">
        <f t="shared" si="43"/>
        <v>0</v>
      </c>
      <c r="BM68" s="166"/>
      <c r="BN68" s="118"/>
      <c r="BO68" s="168"/>
      <c r="BP68" s="192"/>
      <c r="BQ68" s="170">
        <f t="shared" si="44"/>
        <v>0</v>
      </c>
      <c r="BV68" s="111"/>
      <c r="BW68" s="166"/>
      <c r="BY68" s="168"/>
      <c r="BZ68" s="192"/>
      <c r="CA68" s="170">
        <f t="shared" si="45"/>
        <v>0</v>
      </c>
      <c r="CC68" s="166"/>
      <c r="CE68" s="168"/>
      <c r="CF68" s="192"/>
      <c r="CG68" s="170">
        <f t="shared" si="46"/>
        <v>0</v>
      </c>
      <c r="CI68" s="166"/>
      <c r="CJ68" s="118"/>
      <c r="CK68" s="168"/>
      <c r="CL68" s="192"/>
      <c r="CM68" s="170">
        <f t="shared" si="47"/>
        <v>0</v>
      </c>
      <c r="CO68" s="166"/>
      <c r="CP68" s="118"/>
      <c r="CQ68" s="168"/>
      <c r="CR68" s="192"/>
      <c r="CS68" s="170">
        <f t="shared" si="48"/>
        <v>0</v>
      </c>
      <c r="CX68" s="111"/>
      <c r="CY68" s="166"/>
      <c r="DA68" s="168"/>
      <c r="DB68" s="192"/>
      <c r="DC68" s="170">
        <f t="shared" si="49"/>
        <v>0</v>
      </c>
      <c r="DE68" s="166"/>
      <c r="DG68" s="168"/>
      <c r="DH68" s="192"/>
      <c r="DI68" s="170">
        <f t="shared" si="50"/>
        <v>0</v>
      </c>
      <c r="DK68" s="166"/>
      <c r="DL68" s="118"/>
      <c r="DM68" s="168"/>
      <c r="DN68" s="192"/>
      <c r="DO68" s="170">
        <f t="shared" si="51"/>
        <v>0</v>
      </c>
      <c r="DQ68" s="166"/>
      <c r="DR68" s="118"/>
      <c r="DS68" s="168"/>
      <c r="DT68" s="192"/>
      <c r="DU68" s="170">
        <f t="shared" si="52"/>
        <v>0</v>
      </c>
      <c r="DZ68" s="189"/>
      <c r="EA68" s="485"/>
      <c r="EB68" s="486"/>
      <c r="EC68" s="150"/>
      <c r="EF68" s="163"/>
      <c r="EW68" s="159"/>
      <c r="EX68" s="159"/>
      <c r="EY68" s="161"/>
      <c r="EZ68" s="112"/>
      <c r="FD68" s="163"/>
      <c r="FU68" s="159"/>
      <c r="FV68" s="159"/>
      <c r="FW68" s="161"/>
      <c r="FX68" s="112"/>
    </row>
    <row r="69" spans="1:180" ht="15.5" hidden="1" outlineLevel="2" x14ac:dyDescent="0.25">
      <c r="A69" s="150"/>
      <c r="B69" s="144"/>
      <c r="C69" s="966" t="s">
        <v>169</v>
      </c>
      <c r="D69" s="977" t="s">
        <v>149</v>
      </c>
      <c r="E69" s="750" t="s">
        <v>150</v>
      </c>
      <c r="F69" s="751"/>
      <c r="G69" s="751"/>
      <c r="H69" s="751"/>
      <c r="I69" s="752"/>
      <c r="J69" s="995" t="str">
        <f t="shared" si="36"/>
        <v>Anbieter</v>
      </c>
      <c r="K69" s="519"/>
      <c r="L69" s="1020"/>
      <c r="M69" s="189"/>
      <c r="N69" s="166"/>
      <c r="O69" s="165"/>
      <c r="P69" s="111"/>
      <c r="Q69" s="111"/>
      <c r="R69" s="111"/>
      <c r="S69" s="166"/>
      <c r="U69" s="477"/>
      <c r="V69" s="192"/>
      <c r="W69" s="527">
        <f t="shared" si="37"/>
        <v>0</v>
      </c>
      <c r="Y69" s="166"/>
      <c r="AA69" s="477"/>
      <c r="AB69" s="192"/>
      <c r="AC69" s="527">
        <f t="shared" si="38"/>
        <v>0</v>
      </c>
      <c r="AE69" s="166"/>
      <c r="AF69" s="118"/>
      <c r="AG69" s="477"/>
      <c r="AH69" s="192"/>
      <c r="AI69" s="527">
        <f t="shared" si="39"/>
        <v>0</v>
      </c>
      <c r="AK69" s="166"/>
      <c r="AL69" s="118"/>
      <c r="AM69" s="477"/>
      <c r="AN69" s="192"/>
      <c r="AO69" s="527">
        <f t="shared" si="40"/>
        <v>0</v>
      </c>
      <c r="AT69" s="111"/>
      <c r="AU69" s="166"/>
      <c r="AW69" s="168"/>
      <c r="AX69" s="192"/>
      <c r="AY69" s="170">
        <f t="shared" si="41"/>
        <v>0</v>
      </c>
      <c r="BA69" s="166"/>
      <c r="BC69" s="168"/>
      <c r="BD69" s="192"/>
      <c r="BE69" s="170">
        <f t="shared" si="42"/>
        <v>0</v>
      </c>
      <c r="BG69" s="166"/>
      <c r="BH69" s="118"/>
      <c r="BI69" s="168"/>
      <c r="BJ69" s="192"/>
      <c r="BK69" s="170">
        <f t="shared" si="43"/>
        <v>0</v>
      </c>
      <c r="BM69" s="166"/>
      <c r="BN69" s="118"/>
      <c r="BO69" s="168"/>
      <c r="BP69" s="192"/>
      <c r="BQ69" s="170">
        <f t="shared" si="44"/>
        <v>0</v>
      </c>
      <c r="BV69" s="111"/>
      <c r="BW69" s="166"/>
      <c r="BY69" s="168"/>
      <c r="BZ69" s="192"/>
      <c r="CA69" s="170">
        <f t="shared" si="45"/>
        <v>0</v>
      </c>
      <c r="CC69" s="166"/>
      <c r="CE69" s="168"/>
      <c r="CF69" s="192"/>
      <c r="CG69" s="170">
        <f t="shared" si="46"/>
        <v>0</v>
      </c>
      <c r="CI69" s="166"/>
      <c r="CJ69" s="118"/>
      <c r="CK69" s="168"/>
      <c r="CL69" s="192"/>
      <c r="CM69" s="170">
        <f t="shared" si="47"/>
        <v>0</v>
      </c>
      <c r="CO69" s="166"/>
      <c r="CP69" s="118"/>
      <c r="CQ69" s="168"/>
      <c r="CR69" s="192"/>
      <c r="CS69" s="170">
        <f t="shared" si="48"/>
        <v>0</v>
      </c>
      <c r="CX69" s="111"/>
      <c r="CY69" s="166"/>
      <c r="DA69" s="168"/>
      <c r="DB69" s="192"/>
      <c r="DC69" s="170">
        <f t="shared" si="49"/>
        <v>0</v>
      </c>
      <c r="DE69" s="166"/>
      <c r="DG69" s="168"/>
      <c r="DH69" s="192"/>
      <c r="DI69" s="170">
        <f t="shared" si="50"/>
        <v>0</v>
      </c>
      <c r="DK69" s="166"/>
      <c r="DL69" s="118"/>
      <c r="DM69" s="168"/>
      <c r="DN69" s="192"/>
      <c r="DO69" s="170">
        <f t="shared" si="51"/>
        <v>0</v>
      </c>
      <c r="DQ69" s="166"/>
      <c r="DR69" s="118"/>
      <c r="DS69" s="168"/>
      <c r="DT69" s="192"/>
      <c r="DU69" s="170">
        <f t="shared" si="52"/>
        <v>0</v>
      </c>
      <c r="DZ69" s="189"/>
      <c r="EA69" s="485"/>
      <c r="EB69" s="486"/>
      <c r="EC69" s="150"/>
      <c r="EF69" s="163"/>
      <c r="EW69" s="159"/>
      <c r="EX69" s="159"/>
      <c r="EY69" s="161"/>
      <c r="EZ69" s="112"/>
      <c r="FD69" s="163"/>
      <c r="FU69" s="159"/>
      <c r="FV69" s="159"/>
      <c r="FW69" s="161"/>
      <c r="FX69" s="112"/>
    </row>
    <row r="70" spans="1:180" ht="15.5" hidden="1" outlineLevel="2" x14ac:dyDescent="0.25">
      <c r="A70" s="150"/>
      <c r="B70" s="144"/>
      <c r="C70" s="966" t="s">
        <v>170</v>
      </c>
      <c r="D70" s="977" t="s">
        <v>149</v>
      </c>
      <c r="E70" s="750" t="s">
        <v>150</v>
      </c>
      <c r="F70" s="751"/>
      <c r="G70" s="751"/>
      <c r="H70" s="751"/>
      <c r="I70" s="752"/>
      <c r="J70" s="995" t="str">
        <f t="shared" si="36"/>
        <v>Anbieter</v>
      </c>
      <c r="K70" s="519"/>
      <c r="L70" s="1020"/>
      <c r="M70" s="189"/>
      <c r="N70" s="166"/>
      <c r="O70" s="165"/>
      <c r="P70" s="111"/>
      <c r="Q70" s="111"/>
      <c r="R70" s="111"/>
      <c r="S70" s="166"/>
      <c r="U70" s="477"/>
      <c r="V70" s="192"/>
      <c r="W70" s="527">
        <f t="shared" si="37"/>
        <v>0</v>
      </c>
      <c r="Y70" s="166"/>
      <c r="AA70" s="477"/>
      <c r="AB70" s="192"/>
      <c r="AC70" s="527">
        <f t="shared" si="38"/>
        <v>0</v>
      </c>
      <c r="AE70" s="166"/>
      <c r="AF70" s="118"/>
      <c r="AG70" s="477"/>
      <c r="AH70" s="192"/>
      <c r="AI70" s="527">
        <f t="shared" si="39"/>
        <v>0</v>
      </c>
      <c r="AK70" s="166"/>
      <c r="AL70" s="118"/>
      <c r="AM70" s="477"/>
      <c r="AN70" s="192"/>
      <c r="AO70" s="527">
        <f t="shared" si="40"/>
        <v>0</v>
      </c>
      <c r="AT70" s="111"/>
      <c r="AU70" s="166"/>
      <c r="AW70" s="168"/>
      <c r="AX70" s="192"/>
      <c r="AY70" s="170">
        <f t="shared" si="41"/>
        <v>0</v>
      </c>
      <c r="BA70" s="166"/>
      <c r="BC70" s="168"/>
      <c r="BD70" s="192"/>
      <c r="BE70" s="170">
        <f t="shared" si="42"/>
        <v>0</v>
      </c>
      <c r="BG70" s="166"/>
      <c r="BH70" s="118"/>
      <c r="BI70" s="168"/>
      <c r="BJ70" s="192"/>
      <c r="BK70" s="170">
        <f t="shared" si="43"/>
        <v>0</v>
      </c>
      <c r="BM70" s="166"/>
      <c r="BN70" s="118"/>
      <c r="BO70" s="168"/>
      <c r="BP70" s="192"/>
      <c r="BQ70" s="170">
        <f t="shared" si="44"/>
        <v>0</v>
      </c>
      <c r="BV70" s="111"/>
      <c r="BW70" s="166"/>
      <c r="BY70" s="168"/>
      <c r="BZ70" s="192"/>
      <c r="CA70" s="170">
        <f t="shared" si="45"/>
        <v>0</v>
      </c>
      <c r="CC70" s="166"/>
      <c r="CE70" s="168"/>
      <c r="CF70" s="192"/>
      <c r="CG70" s="170">
        <f t="shared" si="46"/>
        <v>0</v>
      </c>
      <c r="CI70" s="166"/>
      <c r="CJ70" s="118"/>
      <c r="CK70" s="168"/>
      <c r="CL70" s="192"/>
      <c r="CM70" s="170">
        <f t="shared" si="47"/>
        <v>0</v>
      </c>
      <c r="CO70" s="166"/>
      <c r="CP70" s="118"/>
      <c r="CQ70" s="168"/>
      <c r="CR70" s="192"/>
      <c r="CS70" s="170">
        <f t="shared" si="48"/>
        <v>0</v>
      </c>
      <c r="CX70" s="111"/>
      <c r="CY70" s="166"/>
      <c r="DA70" s="168"/>
      <c r="DB70" s="192"/>
      <c r="DC70" s="170">
        <f t="shared" si="49"/>
        <v>0</v>
      </c>
      <c r="DE70" s="166"/>
      <c r="DG70" s="168"/>
      <c r="DH70" s="192"/>
      <c r="DI70" s="170">
        <f t="shared" si="50"/>
        <v>0</v>
      </c>
      <c r="DK70" s="166"/>
      <c r="DL70" s="118"/>
      <c r="DM70" s="168"/>
      <c r="DN70" s="192"/>
      <c r="DO70" s="170">
        <f t="shared" si="51"/>
        <v>0</v>
      </c>
      <c r="DQ70" s="166"/>
      <c r="DR70" s="118"/>
      <c r="DS70" s="168"/>
      <c r="DT70" s="192"/>
      <c r="DU70" s="170">
        <f t="shared" si="52"/>
        <v>0</v>
      </c>
      <c r="DZ70" s="189"/>
      <c r="EA70" s="485"/>
      <c r="EB70" s="486"/>
      <c r="EC70" s="150"/>
      <c r="EF70" s="163"/>
      <c r="EW70" s="159"/>
      <c r="EX70" s="159"/>
      <c r="EY70" s="161"/>
      <c r="EZ70" s="112"/>
      <c r="FD70" s="163"/>
      <c r="FU70" s="159"/>
      <c r="FV70" s="159"/>
      <c r="FW70" s="161"/>
      <c r="FX70" s="112"/>
    </row>
    <row r="71" spans="1:180" ht="15.5" hidden="1" outlineLevel="2" x14ac:dyDescent="0.25">
      <c r="A71" s="150"/>
      <c r="B71" s="144"/>
      <c r="C71" s="966" t="s">
        <v>171</v>
      </c>
      <c r="D71" s="977" t="s">
        <v>149</v>
      </c>
      <c r="E71" s="750" t="s">
        <v>150</v>
      </c>
      <c r="F71" s="751"/>
      <c r="G71" s="751"/>
      <c r="H71" s="751"/>
      <c r="I71" s="752"/>
      <c r="J71" s="995" t="str">
        <f t="shared" si="36"/>
        <v>Anbieter</v>
      </c>
      <c r="K71" s="519"/>
      <c r="L71" s="1020"/>
      <c r="M71" s="189"/>
      <c r="N71" s="166"/>
      <c r="O71" s="165"/>
      <c r="P71" s="111"/>
      <c r="Q71" s="111"/>
      <c r="R71" s="111"/>
      <c r="S71" s="166"/>
      <c r="U71" s="477"/>
      <c r="V71" s="192"/>
      <c r="W71" s="527">
        <f t="shared" si="37"/>
        <v>0</v>
      </c>
      <c r="Y71" s="166"/>
      <c r="AA71" s="477"/>
      <c r="AB71" s="192"/>
      <c r="AC71" s="527">
        <f t="shared" si="38"/>
        <v>0</v>
      </c>
      <c r="AE71" s="166"/>
      <c r="AF71" s="118"/>
      <c r="AG71" s="477"/>
      <c r="AH71" s="192"/>
      <c r="AI71" s="527">
        <f t="shared" si="39"/>
        <v>0</v>
      </c>
      <c r="AK71" s="166"/>
      <c r="AL71" s="118"/>
      <c r="AM71" s="477"/>
      <c r="AN71" s="192"/>
      <c r="AO71" s="527">
        <f t="shared" si="40"/>
        <v>0</v>
      </c>
      <c r="AT71" s="111"/>
      <c r="AU71" s="166"/>
      <c r="AW71" s="168"/>
      <c r="AX71" s="192"/>
      <c r="AY71" s="170">
        <f t="shared" si="41"/>
        <v>0</v>
      </c>
      <c r="BA71" s="166"/>
      <c r="BC71" s="168"/>
      <c r="BD71" s="192"/>
      <c r="BE71" s="170">
        <f t="shared" si="42"/>
        <v>0</v>
      </c>
      <c r="BG71" s="166"/>
      <c r="BH71" s="118"/>
      <c r="BI71" s="168"/>
      <c r="BJ71" s="192"/>
      <c r="BK71" s="170">
        <f t="shared" si="43"/>
        <v>0</v>
      </c>
      <c r="BM71" s="166"/>
      <c r="BN71" s="118"/>
      <c r="BO71" s="168"/>
      <c r="BP71" s="192"/>
      <c r="BQ71" s="170">
        <f t="shared" si="44"/>
        <v>0</v>
      </c>
      <c r="BV71" s="111"/>
      <c r="BW71" s="166"/>
      <c r="BY71" s="168"/>
      <c r="BZ71" s="192"/>
      <c r="CA71" s="170">
        <f t="shared" si="45"/>
        <v>0</v>
      </c>
      <c r="CC71" s="166"/>
      <c r="CE71" s="168"/>
      <c r="CF71" s="192"/>
      <c r="CG71" s="170">
        <f t="shared" si="46"/>
        <v>0</v>
      </c>
      <c r="CI71" s="166"/>
      <c r="CJ71" s="118"/>
      <c r="CK71" s="168"/>
      <c r="CL71" s="192"/>
      <c r="CM71" s="170">
        <f t="shared" si="47"/>
        <v>0</v>
      </c>
      <c r="CO71" s="166"/>
      <c r="CP71" s="118"/>
      <c r="CQ71" s="168"/>
      <c r="CR71" s="192"/>
      <c r="CS71" s="170">
        <f t="shared" si="48"/>
        <v>0</v>
      </c>
      <c r="CX71" s="111"/>
      <c r="CY71" s="166"/>
      <c r="DA71" s="168"/>
      <c r="DB71" s="192"/>
      <c r="DC71" s="170">
        <f t="shared" si="49"/>
        <v>0</v>
      </c>
      <c r="DE71" s="166"/>
      <c r="DG71" s="168"/>
      <c r="DH71" s="192"/>
      <c r="DI71" s="170">
        <f t="shared" si="50"/>
        <v>0</v>
      </c>
      <c r="DK71" s="166"/>
      <c r="DL71" s="118"/>
      <c r="DM71" s="168"/>
      <c r="DN71" s="192"/>
      <c r="DO71" s="170">
        <f t="shared" si="51"/>
        <v>0</v>
      </c>
      <c r="DQ71" s="166"/>
      <c r="DR71" s="118"/>
      <c r="DS71" s="168"/>
      <c r="DT71" s="192"/>
      <c r="DU71" s="170">
        <f t="shared" si="52"/>
        <v>0</v>
      </c>
      <c r="DZ71" s="189"/>
      <c r="EA71" s="485"/>
      <c r="EB71" s="486"/>
      <c r="EC71" s="150"/>
      <c r="EF71" s="163"/>
      <c r="EW71" s="159"/>
      <c r="EX71" s="159"/>
      <c r="EY71" s="161"/>
      <c r="EZ71" s="112"/>
      <c r="FD71" s="163"/>
      <c r="FU71" s="159"/>
      <c r="FV71" s="159"/>
      <c r="FW71" s="161"/>
      <c r="FX71" s="112"/>
    </row>
    <row r="72" spans="1:180" ht="15.5" outlineLevel="1" collapsed="1" x14ac:dyDescent="0.25">
      <c r="A72" s="150"/>
      <c r="B72" s="144"/>
      <c r="C72" s="967"/>
      <c r="D72" s="894"/>
      <c r="E72" s="750"/>
      <c r="F72" s="751"/>
      <c r="G72" s="751"/>
      <c r="H72" s="751"/>
      <c r="I72" s="752"/>
      <c r="J72" s="995"/>
      <c r="K72" s="519"/>
      <c r="L72" s="1020"/>
      <c r="M72" s="189"/>
      <c r="N72" s="166"/>
      <c r="O72" s="165"/>
      <c r="P72" s="111"/>
      <c r="Q72" s="111"/>
      <c r="R72" s="111"/>
      <c r="S72" s="166"/>
      <c r="U72" s="477"/>
      <c r="V72" s="192"/>
      <c r="W72" s="528"/>
      <c r="Y72" s="166"/>
      <c r="AA72" s="477"/>
      <c r="AB72" s="192"/>
      <c r="AC72" s="528"/>
      <c r="AE72" s="166"/>
      <c r="AF72" s="118"/>
      <c r="AG72" s="477"/>
      <c r="AH72" s="192"/>
      <c r="AI72" s="528"/>
      <c r="AK72" s="166"/>
      <c r="AL72" s="118"/>
      <c r="AM72" s="477"/>
      <c r="AN72" s="192"/>
      <c r="AO72" s="528"/>
      <c r="AT72" s="111"/>
      <c r="AU72" s="166"/>
      <c r="AW72" s="168"/>
      <c r="AX72" s="192"/>
      <c r="AY72" s="223"/>
      <c r="BA72" s="166"/>
      <c r="BC72" s="168"/>
      <c r="BD72" s="192"/>
      <c r="BE72" s="223"/>
      <c r="BG72" s="166"/>
      <c r="BH72" s="118"/>
      <c r="BI72" s="168"/>
      <c r="BJ72" s="192"/>
      <c r="BK72" s="223"/>
      <c r="BM72" s="166"/>
      <c r="BN72" s="118"/>
      <c r="BO72" s="168"/>
      <c r="BP72" s="192"/>
      <c r="BQ72" s="223"/>
      <c r="BV72" s="111"/>
      <c r="BW72" s="166"/>
      <c r="BY72" s="168"/>
      <c r="BZ72" s="192"/>
      <c r="CA72" s="223"/>
      <c r="CC72" s="166"/>
      <c r="CE72" s="168"/>
      <c r="CF72" s="192"/>
      <c r="CG72" s="223"/>
      <c r="CI72" s="166"/>
      <c r="CJ72" s="118"/>
      <c r="CK72" s="168"/>
      <c r="CL72" s="192"/>
      <c r="CM72" s="223"/>
      <c r="CO72" s="166"/>
      <c r="CP72" s="118"/>
      <c r="CQ72" s="168"/>
      <c r="CR72" s="192"/>
      <c r="CS72" s="223"/>
      <c r="CX72" s="111"/>
      <c r="CY72" s="166"/>
      <c r="DA72" s="168"/>
      <c r="DB72" s="192"/>
      <c r="DC72" s="223"/>
      <c r="DE72" s="166"/>
      <c r="DG72" s="168"/>
      <c r="DH72" s="192"/>
      <c r="DI72" s="223"/>
      <c r="DK72" s="166"/>
      <c r="DL72" s="118"/>
      <c r="DM72" s="168"/>
      <c r="DN72" s="192"/>
      <c r="DO72" s="223"/>
      <c r="DQ72" s="166"/>
      <c r="DR72" s="118"/>
      <c r="DS72" s="168"/>
      <c r="DT72" s="192"/>
      <c r="DU72" s="223"/>
      <c r="DZ72" s="189"/>
      <c r="EA72" s="485"/>
      <c r="EB72" s="486"/>
      <c r="EC72" s="150"/>
      <c r="EF72" s="163"/>
      <c r="EW72" s="159"/>
      <c r="EX72" s="159"/>
      <c r="EY72" s="161"/>
      <c r="EZ72" s="112"/>
      <c r="FD72" s="163"/>
      <c r="FU72" s="159"/>
      <c r="FV72" s="159"/>
      <c r="FW72" s="161"/>
      <c r="FX72" s="112"/>
    </row>
    <row r="73" spans="1:180" ht="16" outlineLevel="1" collapsed="1" thickBot="1" x14ac:dyDescent="0.3">
      <c r="A73" s="150"/>
      <c r="B73" s="144"/>
      <c r="C73" s="968" t="s">
        <v>172</v>
      </c>
      <c r="D73" s="979" t="s">
        <v>173</v>
      </c>
      <c r="E73" s="753" t="s">
        <v>146</v>
      </c>
      <c r="F73" s="753"/>
      <c r="G73" s="753"/>
      <c r="H73" s="753"/>
      <c r="I73" s="754"/>
      <c r="J73" s="1006" t="s">
        <v>147</v>
      </c>
      <c r="K73" s="1007"/>
      <c r="L73" s="1021"/>
      <c r="M73" s="189"/>
      <c r="N73" s="166"/>
      <c r="O73" s="165"/>
      <c r="P73" s="111"/>
      <c r="Q73" s="111"/>
      <c r="R73" s="111"/>
      <c r="S73" s="166"/>
      <c r="U73" s="529">
        <f>SUM(U74:U83)</f>
        <v>0</v>
      </c>
      <c r="V73" s="530"/>
      <c r="W73" s="531">
        <f>SUM(W74:W83)</f>
        <v>0</v>
      </c>
      <c r="Y73" s="166"/>
      <c r="AA73" s="529">
        <f>SUM(AA74:AA83)</f>
        <v>0</v>
      </c>
      <c r="AB73" s="530"/>
      <c r="AC73" s="531">
        <f>SUM(AC74:AC83)</f>
        <v>0</v>
      </c>
      <c r="AE73" s="166"/>
      <c r="AF73" s="118"/>
      <c r="AG73" s="529">
        <f>SUM(AG74:AG83)</f>
        <v>0</v>
      </c>
      <c r="AH73" s="530"/>
      <c r="AI73" s="531">
        <f>SUM(AI74:AI83)</f>
        <v>0</v>
      </c>
      <c r="AK73" s="166"/>
      <c r="AL73" s="118"/>
      <c r="AM73" s="529">
        <f>SUM(AM74:AM83)</f>
        <v>0</v>
      </c>
      <c r="AN73" s="530"/>
      <c r="AO73" s="531">
        <f>SUM(AO74:AO83)</f>
        <v>0</v>
      </c>
      <c r="AT73" s="111"/>
      <c r="AU73" s="166"/>
      <c r="AW73" s="226">
        <f>SUM(AW74:AW83)</f>
        <v>0</v>
      </c>
      <c r="AX73" s="224"/>
      <c r="AY73" s="225">
        <f>SUM(AY74:AY83)</f>
        <v>0</v>
      </c>
      <c r="BA73" s="166"/>
      <c r="BC73" s="226">
        <f>SUM(BC74:BC83)</f>
        <v>0</v>
      </c>
      <c r="BD73" s="224"/>
      <c r="BE73" s="225">
        <f>SUM(BE74:BE83)</f>
        <v>0</v>
      </c>
      <c r="BG73" s="166"/>
      <c r="BH73" s="118"/>
      <c r="BI73" s="226">
        <f>SUM(BI74:BI83)</f>
        <v>0</v>
      </c>
      <c r="BJ73" s="224"/>
      <c r="BK73" s="225">
        <f>SUM(BK74:BK83)</f>
        <v>0</v>
      </c>
      <c r="BM73" s="166"/>
      <c r="BN73" s="118"/>
      <c r="BO73" s="226">
        <f>SUM(BO74:BO83)</f>
        <v>0</v>
      </c>
      <c r="BP73" s="224"/>
      <c r="BQ73" s="225">
        <f>SUM(BQ74:BQ83)</f>
        <v>0</v>
      </c>
      <c r="BV73" s="111"/>
      <c r="BW73" s="166"/>
      <c r="BY73" s="226">
        <f>SUM(BY74:BY83)</f>
        <v>0</v>
      </c>
      <c r="BZ73" s="224"/>
      <c r="CA73" s="170">
        <f>SUM(CA74:CA83)</f>
        <v>0</v>
      </c>
      <c r="CC73" s="166"/>
      <c r="CE73" s="226">
        <f>SUM(CE74:CE83)</f>
        <v>0</v>
      </c>
      <c r="CF73" s="224"/>
      <c r="CG73" s="170">
        <f>SUM(CG74:CG83)</f>
        <v>0</v>
      </c>
      <c r="CI73" s="166"/>
      <c r="CJ73" s="118"/>
      <c r="CK73" s="226">
        <f>SUM(CK74:CK83)</f>
        <v>0</v>
      </c>
      <c r="CL73" s="224"/>
      <c r="CM73" s="170">
        <f>SUM(CM74:CM83)</f>
        <v>0</v>
      </c>
      <c r="CO73" s="166"/>
      <c r="CP73" s="118"/>
      <c r="CQ73" s="226">
        <f>SUM(CQ74:CQ83)</f>
        <v>0</v>
      </c>
      <c r="CR73" s="224"/>
      <c r="CS73" s="170">
        <f>SUM(CS74:CS83)</f>
        <v>0</v>
      </c>
      <c r="CX73" s="111"/>
      <c r="CY73" s="166"/>
      <c r="DA73" s="227">
        <f>SUM(DA74:DA83)</f>
        <v>0</v>
      </c>
      <c r="DB73" s="224"/>
      <c r="DC73" s="170">
        <f>SUM(DC74:DC83)</f>
        <v>0</v>
      </c>
      <c r="DE73" s="166"/>
      <c r="DG73" s="227">
        <f>SUM(DG74:DG83)</f>
        <v>0</v>
      </c>
      <c r="DH73" s="224"/>
      <c r="DI73" s="170">
        <f>SUM(DI74:DI83)</f>
        <v>0</v>
      </c>
      <c r="DK73" s="166"/>
      <c r="DL73" s="118"/>
      <c r="DM73" s="227">
        <f>SUM(DM74:DM83)</f>
        <v>0</v>
      </c>
      <c r="DN73" s="224"/>
      <c r="DO73" s="170">
        <f>SUM(DO74:DO83)</f>
        <v>0</v>
      </c>
      <c r="DQ73" s="166"/>
      <c r="DR73" s="118"/>
      <c r="DS73" s="227">
        <f>SUM(DS74:DS83)</f>
        <v>0</v>
      </c>
      <c r="DT73" s="224"/>
      <c r="DU73" s="170">
        <f>SUM(DU74:DU83)</f>
        <v>0</v>
      </c>
      <c r="DZ73" s="189"/>
      <c r="EA73" s="487">
        <f>SUMPRODUCT((U$23:DU$23=V$23)*(U73:DU73))</f>
        <v>0</v>
      </c>
      <c r="EB73" s="488">
        <f>SUMPRODUCT((U$23:DU$23=W$23)*(U73:DU73))</f>
        <v>0</v>
      </c>
      <c r="EC73" s="150"/>
      <c r="EF73" s="163"/>
      <c r="EW73" s="159"/>
      <c r="EX73" s="159"/>
      <c r="EY73" s="161"/>
      <c r="EZ73" s="112"/>
      <c r="FD73" s="163"/>
      <c r="FU73" s="159"/>
      <c r="FV73" s="159"/>
      <c r="FW73" s="161"/>
      <c r="FX73" s="112"/>
    </row>
    <row r="74" spans="1:180" ht="16" hidden="1" outlineLevel="2" thickBot="1" x14ac:dyDescent="0.3">
      <c r="A74" s="150"/>
      <c r="B74" s="144"/>
      <c r="C74" s="969" t="s">
        <v>174</v>
      </c>
      <c r="D74" s="534" t="s">
        <v>149</v>
      </c>
      <c r="E74" s="536" t="s">
        <v>150</v>
      </c>
      <c r="F74" s="535"/>
      <c r="G74" s="535"/>
      <c r="H74" s="535"/>
      <c r="I74" s="620"/>
      <c r="J74" s="650" t="str">
        <f t="shared" ref="J74:J83" si="53">$J$73</f>
        <v>Anbieter</v>
      </c>
      <c r="K74" s="537"/>
      <c r="L74" s="651"/>
      <c r="M74" s="189"/>
      <c r="N74" s="166"/>
      <c r="O74" s="165"/>
      <c r="P74" s="111"/>
      <c r="Q74" s="111"/>
      <c r="R74" s="111"/>
      <c r="S74" s="166"/>
      <c r="U74" s="523"/>
      <c r="V74" s="190"/>
      <c r="W74" s="524">
        <f t="shared" ref="W74:W83" si="54">V74*U74</f>
        <v>0</v>
      </c>
      <c r="Y74" s="166"/>
      <c r="AA74" s="523"/>
      <c r="AB74" s="190"/>
      <c r="AC74" s="524">
        <f t="shared" ref="AC74:AC83" si="55">AB74*AA74</f>
        <v>0</v>
      </c>
      <c r="AE74" s="166"/>
      <c r="AF74" s="118"/>
      <c r="AG74" s="523"/>
      <c r="AH74" s="190"/>
      <c r="AI74" s="524">
        <f t="shared" ref="AI74:AI83" si="56">AH74*AG74</f>
        <v>0</v>
      </c>
      <c r="AK74" s="166"/>
      <c r="AL74" s="118"/>
      <c r="AM74" s="523"/>
      <c r="AN74" s="190"/>
      <c r="AO74" s="524">
        <f t="shared" ref="AO74:AO83" si="57">AN74*AM74</f>
        <v>0</v>
      </c>
      <c r="AT74" s="111"/>
      <c r="AU74" s="166"/>
      <c r="AW74" s="168"/>
      <c r="AX74" s="192"/>
      <c r="AY74" s="170">
        <f>AW74*AX74</f>
        <v>0</v>
      </c>
      <c r="BA74" s="166"/>
      <c r="BC74" s="168"/>
      <c r="BD74" s="192"/>
      <c r="BE74" s="170">
        <f>BC74*BD74</f>
        <v>0</v>
      </c>
      <c r="BG74" s="166"/>
      <c r="BH74" s="118"/>
      <c r="BI74" s="168"/>
      <c r="BJ74" s="192"/>
      <c r="BK74" s="170">
        <f>BI74*BJ74</f>
        <v>0</v>
      </c>
      <c r="BM74" s="166"/>
      <c r="BN74" s="118"/>
      <c r="BO74" s="168"/>
      <c r="BP74" s="192"/>
      <c r="BQ74" s="170">
        <f>BO74*BP74</f>
        <v>0</v>
      </c>
      <c r="BV74" s="111"/>
      <c r="BW74" s="166"/>
      <c r="BY74" s="168"/>
      <c r="BZ74" s="192"/>
      <c r="CA74" s="170">
        <f>BY74*BZ74</f>
        <v>0</v>
      </c>
      <c r="CC74" s="166"/>
      <c r="CE74" s="168"/>
      <c r="CF74" s="192"/>
      <c r="CG74" s="170">
        <f>CE74*CF74</f>
        <v>0</v>
      </c>
      <c r="CI74" s="166"/>
      <c r="CJ74" s="118"/>
      <c r="CK74" s="168"/>
      <c r="CL74" s="192"/>
      <c r="CM74" s="170">
        <f>CK74*CL74</f>
        <v>0</v>
      </c>
      <c r="CO74" s="166"/>
      <c r="CP74" s="118"/>
      <c r="CQ74" s="168"/>
      <c r="CR74" s="192"/>
      <c r="CS74" s="170">
        <f>CQ74*CR74</f>
        <v>0</v>
      </c>
      <c r="CX74" s="111"/>
      <c r="CY74" s="166"/>
      <c r="DA74" s="168"/>
      <c r="DB74" s="192"/>
      <c r="DC74" s="170">
        <f>DA74*DB74</f>
        <v>0</v>
      </c>
      <c r="DE74" s="166"/>
      <c r="DG74" s="168"/>
      <c r="DH74" s="192"/>
      <c r="DI74" s="170">
        <f>DG74*DH74</f>
        <v>0</v>
      </c>
      <c r="DK74" s="166"/>
      <c r="DL74" s="118"/>
      <c r="DM74" s="168"/>
      <c r="DN74" s="192"/>
      <c r="DO74" s="170">
        <f>DM74*DN74</f>
        <v>0</v>
      </c>
      <c r="DQ74" s="166"/>
      <c r="DR74" s="118"/>
      <c r="DS74" s="168"/>
      <c r="DT74" s="192"/>
      <c r="DU74" s="170">
        <f>DS74*DT74</f>
        <v>0</v>
      </c>
      <c r="DZ74" s="189"/>
      <c r="EA74" s="532"/>
      <c r="EB74" s="164"/>
      <c r="EC74" s="150"/>
      <c r="EF74" s="163"/>
      <c r="EW74" s="159"/>
      <c r="EX74" s="159"/>
      <c r="EY74" s="161"/>
      <c r="EZ74" s="112"/>
      <c r="FD74" s="163"/>
      <c r="FU74" s="159"/>
      <c r="FV74" s="159"/>
      <c r="FW74" s="161"/>
      <c r="FX74" s="112"/>
    </row>
    <row r="75" spans="1:180" ht="16" hidden="1" outlineLevel="2" thickBot="1" x14ac:dyDescent="0.3">
      <c r="A75" s="150"/>
      <c r="B75" s="144"/>
      <c r="C75" s="970" t="s">
        <v>175</v>
      </c>
      <c r="D75" s="191" t="s">
        <v>149</v>
      </c>
      <c r="E75" s="469" t="s">
        <v>150</v>
      </c>
      <c r="F75" s="520"/>
      <c r="G75" s="520"/>
      <c r="H75" s="520"/>
      <c r="I75" s="619"/>
      <c r="J75" s="643" t="str">
        <f t="shared" si="53"/>
        <v>Anbieter</v>
      </c>
      <c r="K75" s="495"/>
      <c r="L75" s="649"/>
      <c r="M75" s="189"/>
      <c r="N75" s="166"/>
      <c r="O75" s="165"/>
      <c r="P75" s="111"/>
      <c r="Q75" s="111"/>
      <c r="R75" s="111"/>
      <c r="S75" s="166"/>
      <c r="U75" s="168"/>
      <c r="V75" s="192"/>
      <c r="W75" s="170">
        <f t="shared" si="54"/>
        <v>0</v>
      </c>
      <c r="Y75" s="166"/>
      <c r="AA75" s="168"/>
      <c r="AB75" s="192"/>
      <c r="AC75" s="170">
        <f t="shared" si="55"/>
        <v>0</v>
      </c>
      <c r="AE75" s="166"/>
      <c r="AF75" s="118"/>
      <c r="AG75" s="168"/>
      <c r="AH75" s="192"/>
      <c r="AI75" s="170">
        <f t="shared" si="56"/>
        <v>0</v>
      </c>
      <c r="AK75" s="166"/>
      <c r="AL75" s="118"/>
      <c r="AM75" s="168"/>
      <c r="AN75" s="192"/>
      <c r="AO75" s="170">
        <f t="shared" si="57"/>
        <v>0</v>
      </c>
      <c r="AT75" s="111"/>
      <c r="AU75" s="166"/>
      <c r="AW75" s="168"/>
      <c r="AX75" s="192"/>
      <c r="AY75" s="170">
        <f t="shared" ref="AY75:AY83" si="58">AW75*AX75</f>
        <v>0</v>
      </c>
      <c r="BA75" s="166"/>
      <c r="BC75" s="168"/>
      <c r="BD75" s="192"/>
      <c r="BE75" s="170">
        <f t="shared" ref="BE75:BE83" si="59">BC75*BD75</f>
        <v>0</v>
      </c>
      <c r="BG75" s="166"/>
      <c r="BH75" s="118"/>
      <c r="BI75" s="168"/>
      <c r="BJ75" s="192"/>
      <c r="BK75" s="170">
        <f t="shared" ref="BK75:BK83" si="60">BI75*BJ75</f>
        <v>0</v>
      </c>
      <c r="BM75" s="166"/>
      <c r="BN75" s="118"/>
      <c r="BO75" s="168"/>
      <c r="BP75" s="192"/>
      <c r="BQ75" s="170">
        <f t="shared" ref="BQ75:BQ83" si="61">BO75*BP75</f>
        <v>0</v>
      </c>
      <c r="BV75" s="111"/>
      <c r="BW75" s="166"/>
      <c r="BY75" s="168"/>
      <c r="BZ75" s="192"/>
      <c r="CA75" s="170">
        <f t="shared" ref="CA75:CA83" si="62">BY75*BZ75</f>
        <v>0</v>
      </c>
      <c r="CC75" s="166"/>
      <c r="CE75" s="168"/>
      <c r="CF75" s="192"/>
      <c r="CG75" s="170">
        <f t="shared" ref="CG75:CG83" si="63">CE75*CF75</f>
        <v>0</v>
      </c>
      <c r="CI75" s="166"/>
      <c r="CJ75" s="118"/>
      <c r="CK75" s="168"/>
      <c r="CL75" s="192"/>
      <c r="CM75" s="170">
        <f t="shared" ref="CM75:CM83" si="64">CK75*CL75</f>
        <v>0</v>
      </c>
      <c r="CO75" s="166"/>
      <c r="CP75" s="118"/>
      <c r="CQ75" s="168"/>
      <c r="CR75" s="192"/>
      <c r="CS75" s="170">
        <f t="shared" ref="CS75:CS83" si="65">CQ75*CR75</f>
        <v>0</v>
      </c>
      <c r="CX75" s="111"/>
      <c r="CY75" s="166"/>
      <c r="DA75" s="168"/>
      <c r="DB75" s="192"/>
      <c r="DC75" s="170">
        <f t="shared" ref="DC75:DC83" si="66">DA75*DB75</f>
        <v>0</v>
      </c>
      <c r="DE75" s="166"/>
      <c r="DG75" s="168"/>
      <c r="DH75" s="192"/>
      <c r="DI75" s="170">
        <f t="shared" ref="DI75:DI83" si="67">DG75*DH75</f>
        <v>0</v>
      </c>
      <c r="DK75" s="166"/>
      <c r="DL75" s="118"/>
      <c r="DM75" s="168"/>
      <c r="DN75" s="192"/>
      <c r="DO75" s="170">
        <f t="shared" ref="DO75:DO83" si="68">DM75*DN75</f>
        <v>0</v>
      </c>
      <c r="DQ75" s="166"/>
      <c r="DR75" s="118"/>
      <c r="DS75" s="168"/>
      <c r="DT75" s="192"/>
      <c r="DU75" s="170">
        <f t="shared" ref="DU75:DU83" si="69">DS75*DT75</f>
        <v>0</v>
      </c>
      <c r="DZ75" s="189"/>
      <c r="EA75" s="188"/>
      <c r="EB75" s="164"/>
      <c r="EC75" s="150"/>
      <c r="EF75" s="163"/>
      <c r="EW75" s="159"/>
      <c r="EX75" s="159"/>
      <c r="EY75" s="161"/>
      <c r="EZ75" s="112"/>
      <c r="FD75" s="163"/>
      <c r="FU75" s="159"/>
      <c r="FV75" s="159"/>
      <c r="FW75" s="161"/>
      <c r="FX75" s="112"/>
    </row>
    <row r="76" spans="1:180" ht="16" hidden="1" outlineLevel="2" thickBot="1" x14ac:dyDescent="0.3">
      <c r="A76" s="150"/>
      <c r="B76" s="144"/>
      <c r="C76" s="970" t="s">
        <v>176</v>
      </c>
      <c r="D76" s="191" t="s">
        <v>149</v>
      </c>
      <c r="E76" s="469" t="s">
        <v>150</v>
      </c>
      <c r="F76" s="520"/>
      <c r="G76" s="520"/>
      <c r="H76" s="520"/>
      <c r="I76" s="619"/>
      <c r="J76" s="643" t="str">
        <f t="shared" si="53"/>
        <v>Anbieter</v>
      </c>
      <c r="K76" s="495"/>
      <c r="L76" s="649"/>
      <c r="M76" s="189"/>
      <c r="N76" s="166"/>
      <c r="O76" s="165"/>
      <c r="P76" s="111"/>
      <c r="Q76" s="111"/>
      <c r="R76" s="111"/>
      <c r="S76" s="166"/>
      <c r="U76" s="168"/>
      <c r="V76" s="192"/>
      <c r="W76" s="170">
        <f t="shared" si="54"/>
        <v>0</v>
      </c>
      <c r="Y76" s="166"/>
      <c r="AA76" s="168"/>
      <c r="AB76" s="192"/>
      <c r="AC76" s="170">
        <f t="shared" si="55"/>
        <v>0</v>
      </c>
      <c r="AE76" s="166"/>
      <c r="AF76" s="118"/>
      <c r="AG76" s="168"/>
      <c r="AH76" s="192"/>
      <c r="AI76" s="170">
        <f t="shared" si="56"/>
        <v>0</v>
      </c>
      <c r="AK76" s="166"/>
      <c r="AL76" s="118"/>
      <c r="AM76" s="168"/>
      <c r="AN76" s="192"/>
      <c r="AO76" s="170">
        <f t="shared" si="57"/>
        <v>0</v>
      </c>
      <c r="AT76" s="111"/>
      <c r="AU76" s="166"/>
      <c r="AW76" s="168"/>
      <c r="AX76" s="192"/>
      <c r="AY76" s="170">
        <f t="shared" si="58"/>
        <v>0</v>
      </c>
      <c r="BA76" s="166"/>
      <c r="BC76" s="168"/>
      <c r="BD76" s="192"/>
      <c r="BE76" s="170">
        <f t="shared" si="59"/>
        <v>0</v>
      </c>
      <c r="BG76" s="166"/>
      <c r="BH76" s="118"/>
      <c r="BI76" s="168"/>
      <c r="BJ76" s="192"/>
      <c r="BK76" s="170">
        <f t="shared" si="60"/>
        <v>0</v>
      </c>
      <c r="BM76" s="166"/>
      <c r="BN76" s="118"/>
      <c r="BO76" s="168"/>
      <c r="BP76" s="192"/>
      <c r="BQ76" s="170">
        <f t="shared" si="61"/>
        <v>0</v>
      </c>
      <c r="BV76" s="111"/>
      <c r="BW76" s="166"/>
      <c r="BY76" s="168"/>
      <c r="BZ76" s="192"/>
      <c r="CA76" s="170">
        <f t="shared" si="62"/>
        <v>0</v>
      </c>
      <c r="CC76" s="166"/>
      <c r="CE76" s="168"/>
      <c r="CF76" s="192"/>
      <c r="CG76" s="170">
        <f t="shared" si="63"/>
        <v>0</v>
      </c>
      <c r="CI76" s="166"/>
      <c r="CJ76" s="118"/>
      <c r="CK76" s="168"/>
      <c r="CL76" s="192"/>
      <c r="CM76" s="170">
        <f t="shared" si="64"/>
        <v>0</v>
      </c>
      <c r="CO76" s="166"/>
      <c r="CP76" s="118"/>
      <c r="CQ76" s="168"/>
      <c r="CR76" s="192"/>
      <c r="CS76" s="170">
        <f t="shared" si="65"/>
        <v>0</v>
      </c>
      <c r="CX76" s="111"/>
      <c r="CY76" s="166"/>
      <c r="DA76" s="168"/>
      <c r="DB76" s="192"/>
      <c r="DC76" s="170">
        <f t="shared" si="66"/>
        <v>0</v>
      </c>
      <c r="DE76" s="166"/>
      <c r="DG76" s="168"/>
      <c r="DH76" s="192"/>
      <c r="DI76" s="170">
        <f t="shared" si="67"/>
        <v>0</v>
      </c>
      <c r="DK76" s="166"/>
      <c r="DL76" s="118"/>
      <c r="DM76" s="168"/>
      <c r="DN76" s="192"/>
      <c r="DO76" s="170">
        <f t="shared" si="68"/>
        <v>0</v>
      </c>
      <c r="DQ76" s="166"/>
      <c r="DR76" s="118"/>
      <c r="DS76" s="168"/>
      <c r="DT76" s="192"/>
      <c r="DU76" s="170">
        <f t="shared" si="69"/>
        <v>0</v>
      </c>
      <c r="DZ76" s="189"/>
      <c r="EA76" s="188"/>
      <c r="EB76" s="164"/>
      <c r="EC76" s="150"/>
      <c r="EF76" s="163"/>
      <c r="EW76" s="159"/>
      <c r="EX76" s="159"/>
      <c r="EY76" s="161"/>
      <c r="EZ76" s="112"/>
      <c r="FD76" s="163"/>
      <c r="FU76" s="159"/>
      <c r="FV76" s="159"/>
      <c r="FW76" s="161"/>
      <c r="FX76" s="112"/>
    </row>
    <row r="77" spans="1:180" ht="16" hidden="1" outlineLevel="2" thickBot="1" x14ac:dyDescent="0.3">
      <c r="A77" s="150"/>
      <c r="B77" s="144"/>
      <c r="C77" s="970" t="s">
        <v>177</v>
      </c>
      <c r="D77" s="191" t="s">
        <v>149</v>
      </c>
      <c r="E77" s="469" t="s">
        <v>150</v>
      </c>
      <c r="F77" s="520"/>
      <c r="G77" s="520"/>
      <c r="H77" s="520"/>
      <c r="I77" s="619"/>
      <c r="J77" s="643" t="str">
        <f t="shared" si="53"/>
        <v>Anbieter</v>
      </c>
      <c r="K77" s="495"/>
      <c r="L77" s="649"/>
      <c r="M77" s="189"/>
      <c r="N77" s="166"/>
      <c r="O77" s="165"/>
      <c r="P77" s="111"/>
      <c r="Q77" s="111"/>
      <c r="R77" s="111"/>
      <c r="S77" s="166"/>
      <c r="U77" s="168"/>
      <c r="V77" s="192"/>
      <c r="W77" s="170">
        <f t="shared" si="54"/>
        <v>0</v>
      </c>
      <c r="Y77" s="166"/>
      <c r="AA77" s="168"/>
      <c r="AB77" s="192"/>
      <c r="AC77" s="170">
        <f t="shared" si="55"/>
        <v>0</v>
      </c>
      <c r="AE77" s="166"/>
      <c r="AF77" s="118"/>
      <c r="AG77" s="168"/>
      <c r="AH77" s="192"/>
      <c r="AI77" s="170">
        <f t="shared" si="56"/>
        <v>0</v>
      </c>
      <c r="AK77" s="166"/>
      <c r="AL77" s="118"/>
      <c r="AM77" s="168"/>
      <c r="AN77" s="192"/>
      <c r="AO77" s="170">
        <f t="shared" si="57"/>
        <v>0</v>
      </c>
      <c r="AT77" s="111"/>
      <c r="AU77" s="166"/>
      <c r="AW77" s="168"/>
      <c r="AX77" s="192"/>
      <c r="AY77" s="170">
        <f t="shared" si="58"/>
        <v>0</v>
      </c>
      <c r="BA77" s="166"/>
      <c r="BC77" s="168"/>
      <c r="BD77" s="192"/>
      <c r="BE77" s="170">
        <f t="shared" si="59"/>
        <v>0</v>
      </c>
      <c r="BG77" s="166"/>
      <c r="BH77" s="118"/>
      <c r="BI77" s="168"/>
      <c r="BJ77" s="192"/>
      <c r="BK77" s="170">
        <f t="shared" si="60"/>
        <v>0</v>
      </c>
      <c r="BM77" s="166"/>
      <c r="BN77" s="118"/>
      <c r="BO77" s="168"/>
      <c r="BP77" s="192"/>
      <c r="BQ77" s="170">
        <f t="shared" si="61"/>
        <v>0</v>
      </c>
      <c r="BV77" s="111"/>
      <c r="BW77" s="166"/>
      <c r="BY77" s="168"/>
      <c r="BZ77" s="192"/>
      <c r="CA77" s="170">
        <f t="shared" si="62"/>
        <v>0</v>
      </c>
      <c r="CC77" s="166"/>
      <c r="CE77" s="168"/>
      <c r="CF77" s="192"/>
      <c r="CG77" s="170">
        <f t="shared" si="63"/>
        <v>0</v>
      </c>
      <c r="CI77" s="166"/>
      <c r="CJ77" s="118"/>
      <c r="CK77" s="168"/>
      <c r="CL77" s="192"/>
      <c r="CM77" s="170">
        <f t="shared" si="64"/>
        <v>0</v>
      </c>
      <c r="CO77" s="166"/>
      <c r="CP77" s="118"/>
      <c r="CQ77" s="168"/>
      <c r="CR77" s="192"/>
      <c r="CS77" s="170">
        <f t="shared" si="65"/>
        <v>0</v>
      </c>
      <c r="CX77" s="111"/>
      <c r="CY77" s="166"/>
      <c r="DA77" s="168"/>
      <c r="DB77" s="192"/>
      <c r="DC77" s="170">
        <f t="shared" si="66"/>
        <v>0</v>
      </c>
      <c r="DE77" s="166"/>
      <c r="DG77" s="168"/>
      <c r="DH77" s="192"/>
      <c r="DI77" s="170">
        <f t="shared" si="67"/>
        <v>0</v>
      </c>
      <c r="DK77" s="166"/>
      <c r="DL77" s="118"/>
      <c r="DM77" s="168"/>
      <c r="DN77" s="192"/>
      <c r="DO77" s="170">
        <f t="shared" si="68"/>
        <v>0</v>
      </c>
      <c r="DQ77" s="166"/>
      <c r="DR77" s="118"/>
      <c r="DS77" s="168"/>
      <c r="DT77" s="192"/>
      <c r="DU77" s="170">
        <f t="shared" si="69"/>
        <v>0</v>
      </c>
      <c r="DZ77" s="189"/>
      <c r="EA77" s="188"/>
      <c r="EB77" s="164"/>
      <c r="EC77" s="150"/>
      <c r="EF77" s="163"/>
      <c r="EW77" s="159"/>
      <c r="EX77" s="159"/>
      <c r="EY77" s="161"/>
      <c r="EZ77" s="112"/>
      <c r="FD77" s="163"/>
      <c r="FU77" s="159"/>
      <c r="FV77" s="159"/>
      <c r="FW77" s="161"/>
      <c r="FX77" s="112"/>
    </row>
    <row r="78" spans="1:180" ht="16" hidden="1" outlineLevel="2" thickBot="1" x14ac:dyDescent="0.3">
      <c r="A78" s="150"/>
      <c r="B78" s="144"/>
      <c r="C78" s="970" t="s">
        <v>178</v>
      </c>
      <c r="D78" s="191" t="s">
        <v>149</v>
      </c>
      <c r="E78" s="469" t="s">
        <v>150</v>
      </c>
      <c r="F78" s="520"/>
      <c r="G78" s="520"/>
      <c r="H78" s="520"/>
      <c r="I78" s="619"/>
      <c r="J78" s="643" t="str">
        <f t="shared" si="53"/>
        <v>Anbieter</v>
      </c>
      <c r="K78" s="495"/>
      <c r="L78" s="649"/>
      <c r="M78" s="189"/>
      <c r="N78" s="166"/>
      <c r="O78" s="165"/>
      <c r="P78" s="111"/>
      <c r="Q78" s="111"/>
      <c r="R78" s="111"/>
      <c r="S78" s="166"/>
      <c r="U78" s="168"/>
      <c r="V78" s="192"/>
      <c r="W78" s="170">
        <f t="shared" si="54"/>
        <v>0</v>
      </c>
      <c r="Y78" s="166"/>
      <c r="AA78" s="168"/>
      <c r="AB78" s="192"/>
      <c r="AC78" s="170">
        <f t="shared" si="55"/>
        <v>0</v>
      </c>
      <c r="AE78" s="166"/>
      <c r="AF78" s="118"/>
      <c r="AG78" s="168"/>
      <c r="AH78" s="192"/>
      <c r="AI78" s="170">
        <f t="shared" si="56"/>
        <v>0</v>
      </c>
      <c r="AK78" s="166"/>
      <c r="AL78" s="118"/>
      <c r="AM78" s="168"/>
      <c r="AN78" s="192"/>
      <c r="AO78" s="170">
        <f t="shared" si="57"/>
        <v>0</v>
      </c>
      <c r="AT78" s="111"/>
      <c r="AU78" s="166"/>
      <c r="AW78" s="168"/>
      <c r="AX78" s="192"/>
      <c r="AY78" s="170">
        <f t="shared" si="58"/>
        <v>0</v>
      </c>
      <c r="BA78" s="166"/>
      <c r="BC78" s="168"/>
      <c r="BD78" s="192"/>
      <c r="BE78" s="170">
        <f t="shared" si="59"/>
        <v>0</v>
      </c>
      <c r="BG78" s="166"/>
      <c r="BH78" s="118"/>
      <c r="BI78" s="168"/>
      <c r="BJ78" s="192"/>
      <c r="BK78" s="170">
        <f t="shared" si="60"/>
        <v>0</v>
      </c>
      <c r="BM78" s="166"/>
      <c r="BN78" s="118"/>
      <c r="BO78" s="168"/>
      <c r="BP78" s="192"/>
      <c r="BQ78" s="170">
        <f t="shared" si="61"/>
        <v>0</v>
      </c>
      <c r="BV78" s="111"/>
      <c r="BW78" s="166"/>
      <c r="BY78" s="168"/>
      <c r="BZ78" s="192"/>
      <c r="CA78" s="170">
        <f t="shared" si="62"/>
        <v>0</v>
      </c>
      <c r="CC78" s="166"/>
      <c r="CE78" s="168"/>
      <c r="CF78" s="192"/>
      <c r="CG78" s="170">
        <f t="shared" si="63"/>
        <v>0</v>
      </c>
      <c r="CI78" s="166"/>
      <c r="CJ78" s="118"/>
      <c r="CK78" s="168"/>
      <c r="CL78" s="192"/>
      <c r="CM78" s="170">
        <f t="shared" si="64"/>
        <v>0</v>
      </c>
      <c r="CO78" s="166"/>
      <c r="CP78" s="118"/>
      <c r="CQ78" s="168"/>
      <c r="CR78" s="192"/>
      <c r="CS78" s="170">
        <f t="shared" si="65"/>
        <v>0</v>
      </c>
      <c r="CX78" s="111"/>
      <c r="CY78" s="166"/>
      <c r="DA78" s="168"/>
      <c r="DB78" s="192"/>
      <c r="DC78" s="170">
        <f t="shared" si="66"/>
        <v>0</v>
      </c>
      <c r="DE78" s="166"/>
      <c r="DG78" s="168"/>
      <c r="DH78" s="192"/>
      <c r="DI78" s="170">
        <f t="shared" si="67"/>
        <v>0</v>
      </c>
      <c r="DK78" s="166"/>
      <c r="DL78" s="118"/>
      <c r="DM78" s="168"/>
      <c r="DN78" s="192"/>
      <c r="DO78" s="170">
        <f t="shared" si="68"/>
        <v>0</v>
      </c>
      <c r="DQ78" s="166"/>
      <c r="DR78" s="118"/>
      <c r="DS78" s="168"/>
      <c r="DT78" s="192"/>
      <c r="DU78" s="170">
        <f t="shared" si="69"/>
        <v>0</v>
      </c>
      <c r="DZ78" s="189"/>
      <c r="EA78" s="188"/>
      <c r="EB78" s="164"/>
      <c r="EC78" s="150"/>
      <c r="EF78" s="163"/>
      <c r="EW78" s="159"/>
      <c r="EX78" s="159"/>
      <c r="EY78" s="161"/>
      <c r="EZ78" s="112"/>
      <c r="FD78" s="163"/>
      <c r="FU78" s="159"/>
      <c r="FV78" s="159"/>
      <c r="FW78" s="161"/>
      <c r="FX78" s="112"/>
    </row>
    <row r="79" spans="1:180" ht="16" hidden="1" outlineLevel="2" thickBot="1" x14ac:dyDescent="0.3">
      <c r="A79" s="150"/>
      <c r="B79" s="144"/>
      <c r="C79" s="970" t="s">
        <v>179</v>
      </c>
      <c r="D79" s="191" t="s">
        <v>149</v>
      </c>
      <c r="E79" s="469" t="s">
        <v>150</v>
      </c>
      <c r="F79" s="520"/>
      <c r="G79" s="520"/>
      <c r="H79" s="520"/>
      <c r="I79" s="619"/>
      <c r="J79" s="643" t="str">
        <f t="shared" si="53"/>
        <v>Anbieter</v>
      </c>
      <c r="K79" s="495"/>
      <c r="L79" s="649"/>
      <c r="M79" s="189"/>
      <c r="N79" s="166"/>
      <c r="O79" s="165"/>
      <c r="P79" s="111"/>
      <c r="Q79" s="111"/>
      <c r="R79" s="111"/>
      <c r="S79" s="166"/>
      <c r="U79" s="168"/>
      <c r="V79" s="192"/>
      <c r="W79" s="170">
        <f t="shared" si="54"/>
        <v>0</v>
      </c>
      <c r="Y79" s="166"/>
      <c r="AA79" s="168"/>
      <c r="AB79" s="192"/>
      <c r="AC79" s="170">
        <f t="shared" si="55"/>
        <v>0</v>
      </c>
      <c r="AE79" s="166"/>
      <c r="AF79" s="118"/>
      <c r="AG79" s="168"/>
      <c r="AH79" s="192"/>
      <c r="AI79" s="170">
        <f t="shared" si="56"/>
        <v>0</v>
      </c>
      <c r="AK79" s="166"/>
      <c r="AL79" s="118"/>
      <c r="AM79" s="168"/>
      <c r="AN79" s="192"/>
      <c r="AO79" s="170">
        <f t="shared" si="57"/>
        <v>0</v>
      </c>
      <c r="AT79" s="111"/>
      <c r="AU79" s="166"/>
      <c r="AW79" s="168"/>
      <c r="AX79" s="192"/>
      <c r="AY79" s="170">
        <f t="shared" si="58"/>
        <v>0</v>
      </c>
      <c r="BA79" s="166"/>
      <c r="BC79" s="168"/>
      <c r="BD79" s="192"/>
      <c r="BE79" s="170">
        <f t="shared" si="59"/>
        <v>0</v>
      </c>
      <c r="BG79" s="166"/>
      <c r="BH79" s="118"/>
      <c r="BI79" s="168"/>
      <c r="BJ79" s="192"/>
      <c r="BK79" s="170">
        <f t="shared" si="60"/>
        <v>0</v>
      </c>
      <c r="BM79" s="166"/>
      <c r="BN79" s="118"/>
      <c r="BO79" s="168"/>
      <c r="BP79" s="192"/>
      <c r="BQ79" s="170">
        <f t="shared" si="61"/>
        <v>0</v>
      </c>
      <c r="BV79" s="111"/>
      <c r="BW79" s="166"/>
      <c r="BY79" s="168"/>
      <c r="BZ79" s="192"/>
      <c r="CA79" s="170">
        <f t="shared" si="62"/>
        <v>0</v>
      </c>
      <c r="CC79" s="166"/>
      <c r="CE79" s="168"/>
      <c r="CF79" s="192"/>
      <c r="CG79" s="170">
        <f t="shared" si="63"/>
        <v>0</v>
      </c>
      <c r="CI79" s="166"/>
      <c r="CJ79" s="118"/>
      <c r="CK79" s="168"/>
      <c r="CL79" s="192"/>
      <c r="CM79" s="170">
        <f t="shared" si="64"/>
        <v>0</v>
      </c>
      <c r="CO79" s="166"/>
      <c r="CP79" s="118"/>
      <c r="CQ79" s="168"/>
      <c r="CR79" s="192"/>
      <c r="CS79" s="170">
        <f t="shared" si="65"/>
        <v>0</v>
      </c>
      <c r="CX79" s="111"/>
      <c r="CY79" s="166"/>
      <c r="DA79" s="168"/>
      <c r="DB79" s="192"/>
      <c r="DC79" s="170">
        <f t="shared" si="66"/>
        <v>0</v>
      </c>
      <c r="DE79" s="166"/>
      <c r="DG79" s="168"/>
      <c r="DH79" s="192"/>
      <c r="DI79" s="170">
        <f t="shared" si="67"/>
        <v>0</v>
      </c>
      <c r="DK79" s="166"/>
      <c r="DL79" s="118"/>
      <c r="DM79" s="168"/>
      <c r="DN79" s="192"/>
      <c r="DO79" s="170">
        <f t="shared" si="68"/>
        <v>0</v>
      </c>
      <c r="DQ79" s="166"/>
      <c r="DR79" s="118"/>
      <c r="DS79" s="168"/>
      <c r="DT79" s="192"/>
      <c r="DU79" s="170">
        <f t="shared" si="69"/>
        <v>0</v>
      </c>
      <c r="DZ79" s="189"/>
      <c r="EA79" s="188"/>
      <c r="EB79" s="164"/>
      <c r="EC79" s="150"/>
      <c r="EF79" s="163"/>
      <c r="EW79" s="159"/>
      <c r="EX79" s="159"/>
      <c r="EY79" s="161"/>
      <c r="EZ79" s="112"/>
      <c r="FD79" s="163"/>
      <c r="FU79" s="159"/>
      <c r="FV79" s="159"/>
      <c r="FW79" s="161"/>
      <c r="FX79" s="112"/>
    </row>
    <row r="80" spans="1:180" ht="16" hidden="1" outlineLevel="2" thickBot="1" x14ac:dyDescent="0.3">
      <c r="A80" s="150"/>
      <c r="B80" s="144"/>
      <c r="C80" s="970" t="s">
        <v>180</v>
      </c>
      <c r="D80" s="191" t="s">
        <v>149</v>
      </c>
      <c r="E80" s="469" t="s">
        <v>150</v>
      </c>
      <c r="F80" s="520"/>
      <c r="G80" s="520"/>
      <c r="H80" s="520"/>
      <c r="I80" s="619"/>
      <c r="J80" s="643" t="str">
        <f t="shared" si="53"/>
        <v>Anbieter</v>
      </c>
      <c r="K80" s="495"/>
      <c r="L80" s="649"/>
      <c r="M80" s="189"/>
      <c r="N80" s="166"/>
      <c r="O80" s="165"/>
      <c r="P80" s="111"/>
      <c r="Q80" s="111"/>
      <c r="R80" s="111"/>
      <c r="S80" s="166"/>
      <c r="U80" s="168"/>
      <c r="V80" s="192"/>
      <c r="W80" s="170">
        <f t="shared" si="54"/>
        <v>0</v>
      </c>
      <c r="Y80" s="166"/>
      <c r="AA80" s="168"/>
      <c r="AB80" s="192"/>
      <c r="AC80" s="170">
        <f t="shared" si="55"/>
        <v>0</v>
      </c>
      <c r="AE80" s="166"/>
      <c r="AF80" s="118"/>
      <c r="AG80" s="168"/>
      <c r="AH80" s="192"/>
      <c r="AI80" s="170">
        <f t="shared" si="56"/>
        <v>0</v>
      </c>
      <c r="AK80" s="166"/>
      <c r="AL80" s="118"/>
      <c r="AM80" s="168"/>
      <c r="AN80" s="192"/>
      <c r="AO80" s="170">
        <f t="shared" si="57"/>
        <v>0</v>
      </c>
      <c r="AT80" s="111"/>
      <c r="AU80" s="166"/>
      <c r="AW80" s="168"/>
      <c r="AX80" s="192"/>
      <c r="AY80" s="170">
        <f t="shared" si="58"/>
        <v>0</v>
      </c>
      <c r="BA80" s="166"/>
      <c r="BC80" s="168"/>
      <c r="BD80" s="192"/>
      <c r="BE80" s="170">
        <f t="shared" si="59"/>
        <v>0</v>
      </c>
      <c r="BG80" s="166"/>
      <c r="BH80" s="118"/>
      <c r="BI80" s="168"/>
      <c r="BJ80" s="192"/>
      <c r="BK80" s="170">
        <f t="shared" si="60"/>
        <v>0</v>
      </c>
      <c r="BM80" s="166"/>
      <c r="BN80" s="118"/>
      <c r="BO80" s="168"/>
      <c r="BP80" s="192"/>
      <c r="BQ80" s="170">
        <f t="shared" si="61"/>
        <v>0</v>
      </c>
      <c r="BV80" s="111"/>
      <c r="BW80" s="166"/>
      <c r="BY80" s="168"/>
      <c r="BZ80" s="192"/>
      <c r="CA80" s="170">
        <f t="shared" si="62"/>
        <v>0</v>
      </c>
      <c r="CC80" s="166"/>
      <c r="CE80" s="168"/>
      <c r="CF80" s="192"/>
      <c r="CG80" s="170">
        <f t="shared" si="63"/>
        <v>0</v>
      </c>
      <c r="CI80" s="166"/>
      <c r="CJ80" s="118"/>
      <c r="CK80" s="168"/>
      <c r="CL80" s="192"/>
      <c r="CM80" s="170">
        <f t="shared" si="64"/>
        <v>0</v>
      </c>
      <c r="CO80" s="166"/>
      <c r="CP80" s="118"/>
      <c r="CQ80" s="168"/>
      <c r="CR80" s="192"/>
      <c r="CS80" s="170">
        <f t="shared" si="65"/>
        <v>0</v>
      </c>
      <c r="CX80" s="111"/>
      <c r="CY80" s="166"/>
      <c r="DA80" s="168"/>
      <c r="DB80" s="192"/>
      <c r="DC80" s="170">
        <f t="shared" si="66"/>
        <v>0</v>
      </c>
      <c r="DE80" s="166"/>
      <c r="DG80" s="168"/>
      <c r="DH80" s="192"/>
      <c r="DI80" s="170">
        <f t="shared" si="67"/>
        <v>0</v>
      </c>
      <c r="DK80" s="166"/>
      <c r="DL80" s="118"/>
      <c r="DM80" s="168"/>
      <c r="DN80" s="192"/>
      <c r="DO80" s="170">
        <f t="shared" si="68"/>
        <v>0</v>
      </c>
      <c r="DQ80" s="166"/>
      <c r="DR80" s="118"/>
      <c r="DS80" s="168"/>
      <c r="DT80" s="192"/>
      <c r="DU80" s="170">
        <f t="shared" si="69"/>
        <v>0</v>
      </c>
      <c r="DZ80" s="189"/>
      <c r="EA80" s="188"/>
      <c r="EB80" s="164"/>
      <c r="EC80" s="150"/>
      <c r="EF80" s="163"/>
      <c r="EW80" s="159"/>
      <c r="EX80" s="159"/>
      <c r="EY80" s="161"/>
      <c r="EZ80" s="112"/>
      <c r="FD80" s="163"/>
      <c r="FU80" s="159"/>
      <c r="FV80" s="159"/>
      <c r="FW80" s="161"/>
      <c r="FX80" s="112"/>
    </row>
    <row r="81" spans="1:180" ht="16" hidden="1" outlineLevel="2" thickBot="1" x14ac:dyDescent="0.3">
      <c r="A81" s="150"/>
      <c r="B81" s="144"/>
      <c r="C81" s="970" t="s">
        <v>181</v>
      </c>
      <c r="D81" s="191" t="s">
        <v>149</v>
      </c>
      <c r="E81" s="469" t="s">
        <v>150</v>
      </c>
      <c r="F81" s="520"/>
      <c r="G81" s="520"/>
      <c r="H81" s="520"/>
      <c r="I81" s="619"/>
      <c r="J81" s="643" t="str">
        <f t="shared" si="53"/>
        <v>Anbieter</v>
      </c>
      <c r="K81" s="495"/>
      <c r="L81" s="649"/>
      <c r="M81" s="189"/>
      <c r="N81" s="166"/>
      <c r="O81" s="165"/>
      <c r="P81" s="111"/>
      <c r="Q81" s="111"/>
      <c r="R81" s="111"/>
      <c r="S81" s="166"/>
      <c r="U81" s="168"/>
      <c r="V81" s="192"/>
      <c r="W81" s="170">
        <f t="shared" si="54"/>
        <v>0</v>
      </c>
      <c r="Y81" s="166"/>
      <c r="AA81" s="168"/>
      <c r="AB81" s="192"/>
      <c r="AC81" s="170">
        <f t="shared" si="55"/>
        <v>0</v>
      </c>
      <c r="AE81" s="166"/>
      <c r="AF81" s="118"/>
      <c r="AG81" s="168"/>
      <c r="AH81" s="192"/>
      <c r="AI81" s="170">
        <f t="shared" si="56"/>
        <v>0</v>
      </c>
      <c r="AK81" s="166"/>
      <c r="AL81" s="118"/>
      <c r="AM81" s="168"/>
      <c r="AN81" s="192"/>
      <c r="AO81" s="170">
        <f t="shared" si="57"/>
        <v>0</v>
      </c>
      <c r="AT81" s="111"/>
      <c r="AU81" s="166"/>
      <c r="AW81" s="168"/>
      <c r="AX81" s="192"/>
      <c r="AY81" s="170">
        <f t="shared" si="58"/>
        <v>0</v>
      </c>
      <c r="BA81" s="166"/>
      <c r="BC81" s="168"/>
      <c r="BD81" s="192"/>
      <c r="BE81" s="170">
        <f t="shared" si="59"/>
        <v>0</v>
      </c>
      <c r="BG81" s="166"/>
      <c r="BH81" s="118"/>
      <c r="BI81" s="168"/>
      <c r="BJ81" s="192"/>
      <c r="BK81" s="170">
        <f t="shared" si="60"/>
        <v>0</v>
      </c>
      <c r="BM81" s="166"/>
      <c r="BN81" s="118"/>
      <c r="BO81" s="168"/>
      <c r="BP81" s="192"/>
      <c r="BQ81" s="170">
        <f t="shared" si="61"/>
        <v>0</v>
      </c>
      <c r="BV81" s="111"/>
      <c r="BW81" s="166"/>
      <c r="BY81" s="168"/>
      <c r="BZ81" s="192"/>
      <c r="CA81" s="170">
        <f t="shared" si="62"/>
        <v>0</v>
      </c>
      <c r="CC81" s="166"/>
      <c r="CE81" s="168"/>
      <c r="CF81" s="192"/>
      <c r="CG81" s="170">
        <f t="shared" si="63"/>
        <v>0</v>
      </c>
      <c r="CI81" s="166"/>
      <c r="CJ81" s="118"/>
      <c r="CK81" s="168"/>
      <c r="CL81" s="192"/>
      <c r="CM81" s="170">
        <f t="shared" si="64"/>
        <v>0</v>
      </c>
      <c r="CO81" s="166"/>
      <c r="CP81" s="118"/>
      <c r="CQ81" s="168"/>
      <c r="CR81" s="192"/>
      <c r="CS81" s="170">
        <f t="shared" si="65"/>
        <v>0</v>
      </c>
      <c r="CX81" s="111"/>
      <c r="CY81" s="166"/>
      <c r="DA81" s="168"/>
      <c r="DB81" s="192"/>
      <c r="DC81" s="170">
        <f t="shared" si="66"/>
        <v>0</v>
      </c>
      <c r="DE81" s="166"/>
      <c r="DG81" s="168"/>
      <c r="DH81" s="192"/>
      <c r="DI81" s="170">
        <f t="shared" si="67"/>
        <v>0</v>
      </c>
      <c r="DK81" s="166"/>
      <c r="DL81" s="118"/>
      <c r="DM81" s="168"/>
      <c r="DN81" s="192"/>
      <c r="DO81" s="170">
        <f t="shared" si="68"/>
        <v>0</v>
      </c>
      <c r="DQ81" s="166"/>
      <c r="DR81" s="118"/>
      <c r="DS81" s="168"/>
      <c r="DT81" s="192"/>
      <c r="DU81" s="170">
        <f t="shared" si="69"/>
        <v>0</v>
      </c>
      <c r="DZ81" s="189"/>
      <c r="EA81" s="188"/>
      <c r="EB81" s="164"/>
      <c r="EC81" s="150"/>
      <c r="EF81" s="163"/>
      <c r="EW81" s="159"/>
      <c r="EX81" s="159"/>
      <c r="EY81" s="161"/>
      <c r="EZ81" s="112"/>
      <c r="FD81" s="163"/>
      <c r="FU81" s="159"/>
      <c r="FV81" s="159"/>
      <c r="FW81" s="161"/>
      <c r="FX81" s="112"/>
    </row>
    <row r="82" spans="1:180" ht="16" hidden="1" outlineLevel="2" thickBot="1" x14ac:dyDescent="0.3">
      <c r="A82" s="150"/>
      <c r="B82" s="144"/>
      <c r="C82" s="970" t="s">
        <v>182</v>
      </c>
      <c r="D82" s="191" t="s">
        <v>149</v>
      </c>
      <c r="E82" s="469" t="s">
        <v>150</v>
      </c>
      <c r="F82" s="520"/>
      <c r="G82" s="520"/>
      <c r="H82" s="520"/>
      <c r="I82" s="619"/>
      <c r="J82" s="643" t="str">
        <f t="shared" si="53"/>
        <v>Anbieter</v>
      </c>
      <c r="K82" s="495"/>
      <c r="L82" s="649"/>
      <c r="M82" s="189"/>
      <c r="N82" s="166"/>
      <c r="O82" s="165"/>
      <c r="P82" s="111"/>
      <c r="Q82" s="111"/>
      <c r="R82" s="111"/>
      <c r="S82" s="166"/>
      <c r="U82" s="168"/>
      <c r="V82" s="192"/>
      <c r="W82" s="170">
        <f t="shared" si="54"/>
        <v>0</v>
      </c>
      <c r="Y82" s="166"/>
      <c r="AA82" s="168"/>
      <c r="AB82" s="192"/>
      <c r="AC82" s="170">
        <f t="shared" si="55"/>
        <v>0</v>
      </c>
      <c r="AE82" s="166"/>
      <c r="AF82" s="118"/>
      <c r="AG82" s="168"/>
      <c r="AH82" s="192"/>
      <c r="AI82" s="170">
        <f t="shared" si="56"/>
        <v>0</v>
      </c>
      <c r="AK82" s="166"/>
      <c r="AL82" s="118"/>
      <c r="AM82" s="168"/>
      <c r="AN82" s="192"/>
      <c r="AO82" s="170">
        <f t="shared" si="57"/>
        <v>0</v>
      </c>
      <c r="AT82" s="111"/>
      <c r="AU82" s="166"/>
      <c r="AW82" s="168"/>
      <c r="AX82" s="192"/>
      <c r="AY82" s="170">
        <f t="shared" si="58"/>
        <v>0</v>
      </c>
      <c r="BA82" s="166"/>
      <c r="BC82" s="168"/>
      <c r="BD82" s="192"/>
      <c r="BE82" s="170">
        <f t="shared" si="59"/>
        <v>0</v>
      </c>
      <c r="BG82" s="166"/>
      <c r="BH82" s="118"/>
      <c r="BI82" s="168"/>
      <c r="BJ82" s="192"/>
      <c r="BK82" s="170">
        <f t="shared" si="60"/>
        <v>0</v>
      </c>
      <c r="BM82" s="166"/>
      <c r="BN82" s="118"/>
      <c r="BO82" s="168"/>
      <c r="BP82" s="192"/>
      <c r="BQ82" s="170">
        <f t="shared" si="61"/>
        <v>0</v>
      </c>
      <c r="BV82" s="111"/>
      <c r="BW82" s="166"/>
      <c r="BY82" s="168"/>
      <c r="BZ82" s="192"/>
      <c r="CA82" s="170">
        <f t="shared" si="62"/>
        <v>0</v>
      </c>
      <c r="CC82" s="166"/>
      <c r="CE82" s="168"/>
      <c r="CF82" s="192"/>
      <c r="CG82" s="170">
        <f t="shared" si="63"/>
        <v>0</v>
      </c>
      <c r="CI82" s="166"/>
      <c r="CJ82" s="118"/>
      <c r="CK82" s="168"/>
      <c r="CL82" s="192"/>
      <c r="CM82" s="170">
        <f t="shared" si="64"/>
        <v>0</v>
      </c>
      <c r="CO82" s="166"/>
      <c r="CP82" s="118"/>
      <c r="CQ82" s="168"/>
      <c r="CR82" s="192"/>
      <c r="CS82" s="170">
        <f t="shared" si="65"/>
        <v>0</v>
      </c>
      <c r="CX82" s="111"/>
      <c r="CY82" s="166"/>
      <c r="DA82" s="168"/>
      <c r="DB82" s="192"/>
      <c r="DC82" s="170">
        <f t="shared" si="66"/>
        <v>0</v>
      </c>
      <c r="DE82" s="166"/>
      <c r="DG82" s="168"/>
      <c r="DH82" s="192"/>
      <c r="DI82" s="170">
        <f t="shared" si="67"/>
        <v>0</v>
      </c>
      <c r="DK82" s="166"/>
      <c r="DL82" s="118"/>
      <c r="DM82" s="168"/>
      <c r="DN82" s="192"/>
      <c r="DO82" s="170">
        <f t="shared" si="68"/>
        <v>0</v>
      </c>
      <c r="DQ82" s="166"/>
      <c r="DR82" s="118"/>
      <c r="DS82" s="168"/>
      <c r="DT82" s="192"/>
      <c r="DU82" s="170">
        <f t="shared" si="69"/>
        <v>0</v>
      </c>
      <c r="DZ82" s="189"/>
      <c r="EA82" s="188"/>
      <c r="EB82" s="164"/>
      <c r="EC82" s="150"/>
      <c r="EF82" s="163"/>
      <c r="EW82" s="159"/>
      <c r="EX82" s="159"/>
      <c r="EY82" s="161"/>
      <c r="EZ82" s="112"/>
      <c r="FD82" s="163"/>
      <c r="FU82" s="159"/>
      <c r="FV82" s="159"/>
      <c r="FW82" s="161"/>
      <c r="FX82" s="112"/>
    </row>
    <row r="83" spans="1:180" ht="16" hidden="1" outlineLevel="2" thickBot="1" x14ac:dyDescent="0.3">
      <c r="A83" s="150"/>
      <c r="B83" s="144"/>
      <c r="C83" s="970" t="s">
        <v>183</v>
      </c>
      <c r="D83" s="191" t="s">
        <v>149</v>
      </c>
      <c r="E83" s="496" t="s">
        <v>150</v>
      </c>
      <c r="F83" s="496"/>
      <c r="G83" s="496"/>
      <c r="H83" s="496"/>
      <c r="I83" s="496"/>
      <c r="J83" s="652" t="str">
        <f t="shared" si="53"/>
        <v>Anbieter</v>
      </c>
      <c r="K83" s="497"/>
      <c r="L83" s="653"/>
      <c r="M83" s="189"/>
      <c r="N83" s="166"/>
      <c r="O83" s="165"/>
      <c r="P83" s="111"/>
      <c r="Q83" s="111"/>
      <c r="R83" s="111"/>
      <c r="S83" s="166"/>
      <c r="U83" s="168"/>
      <c r="V83" s="192"/>
      <c r="W83" s="170">
        <f t="shared" si="54"/>
        <v>0</v>
      </c>
      <c r="Y83" s="166"/>
      <c r="AA83" s="168"/>
      <c r="AB83" s="192"/>
      <c r="AC83" s="170">
        <f t="shared" si="55"/>
        <v>0</v>
      </c>
      <c r="AE83" s="166"/>
      <c r="AF83" s="118"/>
      <c r="AG83" s="168"/>
      <c r="AH83" s="192"/>
      <c r="AI83" s="170">
        <f t="shared" si="56"/>
        <v>0</v>
      </c>
      <c r="AK83" s="166"/>
      <c r="AL83" s="118"/>
      <c r="AM83" s="168"/>
      <c r="AN83" s="192"/>
      <c r="AO83" s="170">
        <f t="shared" si="57"/>
        <v>0</v>
      </c>
      <c r="AT83" s="111"/>
      <c r="AU83" s="166"/>
      <c r="AW83" s="168"/>
      <c r="AX83" s="192"/>
      <c r="AY83" s="170">
        <f t="shared" si="58"/>
        <v>0</v>
      </c>
      <c r="BA83" s="166"/>
      <c r="BC83" s="168"/>
      <c r="BD83" s="192"/>
      <c r="BE83" s="170">
        <f t="shared" si="59"/>
        <v>0</v>
      </c>
      <c r="BG83" s="166"/>
      <c r="BH83" s="118"/>
      <c r="BI83" s="168"/>
      <c r="BJ83" s="192"/>
      <c r="BK83" s="170">
        <f t="shared" si="60"/>
        <v>0</v>
      </c>
      <c r="BM83" s="166"/>
      <c r="BN83" s="118"/>
      <c r="BO83" s="168"/>
      <c r="BP83" s="192"/>
      <c r="BQ83" s="170">
        <f t="shared" si="61"/>
        <v>0</v>
      </c>
      <c r="BV83" s="111"/>
      <c r="BW83" s="166"/>
      <c r="BY83" s="168"/>
      <c r="BZ83" s="192"/>
      <c r="CA83" s="170">
        <f t="shared" si="62"/>
        <v>0</v>
      </c>
      <c r="CC83" s="166"/>
      <c r="CE83" s="168"/>
      <c r="CF83" s="192"/>
      <c r="CG83" s="170">
        <f t="shared" si="63"/>
        <v>0</v>
      </c>
      <c r="CI83" s="166"/>
      <c r="CJ83" s="118"/>
      <c r="CK83" s="168"/>
      <c r="CL83" s="192"/>
      <c r="CM83" s="170">
        <f t="shared" si="64"/>
        <v>0</v>
      </c>
      <c r="CO83" s="166"/>
      <c r="CP83" s="118"/>
      <c r="CQ83" s="168"/>
      <c r="CR83" s="192"/>
      <c r="CS83" s="170">
        <f t="shared" si="65"/>
        <v>0</v>
      </c>
      <c r="CX83" s="111"/>
      <c r="CY83" s="166"/>
      <c r="DA83" s="168"/>
      <c r="DB83" s="192"/>
      <c r="DC83" s="170">
        <f t="shared" si="66"/>
        <v>0</v>
      </c>
      <c r="DE83" s="166"/>
      <c r="DG83" s="168"/>
      <c r="DH83" s="192"/>
      <c r="DI83" s="170">
        <f t="shared" si="67"/>
        <v>0</v>
      </c>
      <c r="DK83" s="166"/>
      <c r="DL83" s="118"/>
      <c r="DM83" s="168"/>
      <c r="DN83" s="192"/>
      <c r="DO83" s="170">
        <f t="shared" si="68"/>
        <v>0</v>
      </c>
      <c r="DQ83" s="166"/>
      <c r="DR83" s="118"/>
      <c r="DS83" s="168"/>
      <c r="DT83" s="192"/>
      <c r="DU83" s="170">
        <f t="shared" si="69"/>
        <v>0</v>
      </c>
      <c r="DZ83" s="189"/>
      <c r="EA83" s="188"/>
      <c r="EB83" s="164"/>
      <c r="EC83" s="150"/>
      <c r="EF83" s="163"/>
      <c r="EW83" s="159"/>
      <c r="EX83" s="159"/>
      <c r="EY83" s="161"/>
      <c r="EZ83" s="112"/>
      <c r="FD83" s="163"/>
      <c r="FU83" s="159"/>
      <c r="FV83" s="159"/>
      <c r="FW83" s="161"/>
      <c r="FX83" s="112"/>
    </row>
    <row r="84" spans="1:180" ht="16" customHeight="1" outlineLevel="1" collapsed="1" thickBot="1" x14ac:dyDescent="0.4">
      <c r="A84" s="150"/>
      <c r="B84" s="144"/>
      <c r="C84" s="118"/>
      <c r="D84" s="156"/>
      <c r="E84" s="156"/>
      <c r="F84" s="156"/>
      <c r="G84" s="156"/>
      <c r="H84" s="156"/>
      <c r="I84" s="156"/>
      <c r="J84" s="644"/>
      <c r="K84" s="156"/>
      <c r="L84" s="645"/>
      <c r="M84" s="151"/>
      <c r="N84" s="153"/>
      <c r="O84" s="155"/>
      <c r="P84" s="151"/>
      <c r="Q84" s="151"/>
      <c r="R84" s="151"/>
      <c r="S84" s="153"/>
      <c r="T84" s="153"/>
      <c r="U84" s="153"/>
      <c r="V84" s="155"/>
      <c r="W84" s="482">
        <f>SUM(W49:W83)</f>
        <v>0</v>
      </c>
      <c r="Y84" s="153"/>
      <c r="Z84" s="153"/>
      <c r="AA84" s="153"/>
      <c r="AB84" s="155"/>
      <c r="AC84" s="482">
        <f>SUM(AC49:AC83)</f>
        <v>0</v>
      </c>
      <c r="AE84" s="153"/>
      <c r="AF84" s="153"/>
      <c r="AG84" s="153"/>
      <c r="AH84" s="155"/>
      <c r="AI84" s="482">
        <f>SUM(AI49:AI83)</f>
        <v>0</v>
      </c>
      <c r="AK84" s="153"/>
      <c r="AL84" s="153"/>
      <c r="AM84" s="153"/>
      <c r="AN84" s="155"/>
      <c r="AO84" s="482">
        <f>SUM(AO49:AO83)</f>
        <v>0</v>
      </c>
      <c r="AT84" s="151"/>
      <c r="AU84" s="153"/>
      <c r="AV84" s="153"/>
      <c r="AW84" s="153"/>
      <c r="AX84" s="155"/>
      <c r="AY84" s="154">
        <f>SUM(AY49:AY83)</f>
        <v>0</v>
      </c>
      <c r="BA84" s="153"/>
      <c r="BB84" s="153"/>
      <c r="BC84" s="153"/>
      <c r="BD84" s="155"/>
      <c r="BE84" s="154">
        <f>SUM(BE49:BE83)</f>
        <v>0</v>
      </c>
      <c r="BG84" s="153"/>
      <c r="BH84" s="153"/>
      <c r="BI84" s="153"/>
      <c r="BJ84" s="155"/>
      <c r="BK84" s="154">
        <f>SUM(BK49:BK83)</f>
        <v>0</v>
      </c>
      <c r="BM84" s="153"/>
      <c r="BN84" s="153"/>
      <c r="BO84" s="153"/>
      <c r="BP84" s="155"/>
      <c r="BQ84" s="154">
        <f>SUM(BQ49:BQ83)</f>
        <v>0</v>
      </c>
      <c r="BV84" s="151"/>
      <c r="BW84" s="153"/>
      <c r="BX84" s="153"/>
      <c r="BY84" s="153"/>
      <c r="BZ84" s="155"/>
      <c r="CA84" s="154">
        <f>SUM(CA49:CA83)</f>
        <v>0</v>
      </c>
      <c r="CC84" s="153"/>
      <c r="CD84" s="153"/>
      <c r="CE84" s="153"/>
      <c r="CF84" s="155"/>
      <c r="CG84" s="154">
        <f>SUM(CG49:CG83)</f>
        <v>0</v>
      </c>
      <c r="CI84" s="153"/>
      <c r="CJ84" s="153"/>
      <c r="CK84" s="153"/>
      <c r="CL84" s="155"/>
      <c r="CM84" s="154">
        <f>SUM(CM49:CM83)</f>
        <v>0</v>
      </c>
      <c r="CO84" s="153"/>
      <c r="CP84" s="153"/>
      <c r="CQ84" s="153"/>
      <c r="CR84" s="155"/>
      <c r="CS84" s="154">
        <f>SUM(CS49:CS83)</f>
        <v>0</v>
      </c>
      <c r="CX84" s="151"/>
      <c r="CY84" s="153"/>
      <c r="CZ84" s="153"/>
      <c r="DA84" s="153"/>
      <c r="DB84" s="155"/>
      <c r="DC84" s="154">
        <f>SUM(DC49:DC83)</f>
        <v>0</v>
      </c>
      <c r="DE84" s="153"/>
      <c r="DF84" s="153"/>
      <c r="DG84" s="153"/>
      <c r="DH84" s="155"/>
      <c r="DI84" s="154">
        <f>SUM(DI49:DI83)</f>
        <v>0</v>
      </c>
      <c r="DK84" s="153"/>
      <c r="DL84" s="153"/>
      <c r="DM84" s="153"/>
      <c r="DN84" s="155"/>
      <c r="DO84" s="154">
        <f>SUM(DO49:DO83)</f>
        <v>0</v>
      </c>
      <c r="DQ84" s="153"/>
      <c r="DR84" s="153"/>
      <c r="DS84" s="153"/>
      <c r="DT84" s="155"/>
      <c r="DU84" s="154">
        <f>SUM(DU49:DU83)</f>
        <v>0</v>
      </c>
      <c r="DZ84" s="151"/>
      <c r="EA84" s="152"/>
      <c r="EB84" s="482">
        <f>SUM(EB49:EB73)</f>
        <v>0</v>
      </c>
      <c r="EC84" s="150"/>
      <c r="ED84" s="144"/>
      <c r="EV84" s="153"/>
      <c r="EW84" s="153"/>
      <c r="EX84" s="153"/>
      <c r="EY84" s="152"/>
      <c r="EZ84" s="151"/>
      <c r="FT84" s="153"/>
      <c r="FU84" s="153"/>
      <c r="FV84" s="153"/>
      <c r="FW84" s="152"/>
      <c r="FX84" s="151"/>
    </row>
    <row r="85" spans="1:180" ht="6" customHeight="1" outlineLevel="1" x14ac:dyDescent="0.35">
      <c r="A85" s="150"/>
      <c r="B85" s="129"/>
      <c r="C85" s="125"/>
      <c r="D85" s="237"/>
      <c r="E85" s="237"/>
      <c r="F85" s="237"/>
      <c r="G85" s="237"/>
      <c r="H85" s="237"/>
      <c r="I85" s="237"/>
      <c r="J85" s="654"/>
      <c r="K85" s="237"/>
      <c r="L85" s="633"/>
      <c r="M85" s="125"/>
      <c r="N85" s="125"/>
      <c r="O85" s="125"/>
      <c r="P85" s="125"/>
      <c r="Q85" s="125"/>
      <c r="R85" s="125"/>
      <c r="S85" s="125"/>
      <c r="T85" s="125"/>
      <c r="U85" s="125"/>
      <c r="V85" s="126"/>
      <c r="W85" s="125"/>
      <c r="Y85" s="125"/>
      <c r="Z85" s="125"/>
      <c r="AA85" s="125"/>
      <c r="AB85" s="126"/>
      <c r="AC85" s="125"/>
      <c r="AE85" s="125"/>
      <c r="AF85" s="125"/>
      <c r="AG85" s="125"/>
      <c r="AH85" s="126"/>
      <c r="AI85" s="125"/>
      <c r="AK85" s="125"/>
      <c r="AL85" s="125"/>
      <c r="AM85" s="125"/>
      <c r="AN85" s="126"/>
      <c r="AO85" s="125"/>
      <c r="EC85" s="150"/>
      <c r="ED85" s="144"/>
    </row>
    <row r="86" spans="1:180" ht="6" customHeight="1" outlineLevel="1" thickBot="1" x14ac:dyDescent="0.4">
      <c r="B86" s="144"/>
      <c r="C86" s="118"/>
      <c r="D86" s="156"/>
      <c r="E86" s="156"/>
      <c r="F86" s="156"/>
      <c r="G86" s="156"/>
      <c r="H86" s="156"/>
      <c r="I86" s="156"/>
      <c r="J86" s="644"/>
      <c r="K86" s="156"/>
      <c r="L86" s="629"/>
      <c r="EC86" s="150"/>
    </row>
    <row r="87" spans="1:180" ht="18" outlineLevel="1" x14ac:dyDescent="0.35">
      <c r="A87" s="150"/>
      <c r="B87" s="144"/>
      <c r="C87" s="961"/>
      <c r="D87" s="521" t="s">
        <v>184</v>
      </c>
      <c r="E87" s="542"/>
      <c r="F87" s="542"/>
      <c r="G87" s="542"/>
      <c r="H87" s="542"/>
      <c r="I87" s="542"/>
      <c r="J87" s="655"/>
      <c r="K87" s="522"/>
      <c r="L87" s="1018"/>
      <c r="M87" s="174"/>
      <c r="N87" s="163"/>
      <c r="O87" s="163"/>
      <c r="P87" s="163"/>
      <c r="Q87" s="163"/>
      <c r="R87" s="163"/>
      <c r="S87" s="163"/>
      <c r="U87" s="472" t="s">
        <v>43</v>
      </c>
      <c r="V87" s="473" t="s">
        <v>44</v>
      </c>
      <c r="W87" s="474" t="s">
        <v>45</v>
      </c>
      <c r="Y87" s="163"/>
      <c r="AA87" s="472" t="s">
        <v>43</v>
      </c>
      <c r="AB87" s="473" t="s">
        <v>44</v>
      </c>
      <c r="AC87" s="474" t="s">
        <v>45</v>
      </c>
      <c r="AE87" s="163"/>
      <c r="AF87" s="118"/>
      <c r="AG87" s="472" t="s">
        <v>43</v>
      </c>
      <c r="AH87" s="473" t="s">
        <v>44</v>
      </c>
      <c r="AI87" s="474" t="s">
        <v>45</v>
      </c>
      <c r="AK87" s="163"/>
      <c r="AL87" s="118"/>
      <c r="AM87" s="472" t="s">
        <v>43</v>
      </c>
      <c r="AN87" s="473" t="s">
        <v>44</v>
      </c>
      <c r="AO87" s="474" t="s">
        <v>45</v>
      </c>
      <c r="AT87" s="163"/>
      <c r="AU87" s="163"/>
      <c r="AW87" s="194" t="s">
        <v>43</v>
      </c>
      <c r="AX87" s="194" t="s">
        <v>44</v>
      </c>
      <c r="AY87" s="194" t="s">
        <v>45</v>
      </c>
      <c r="BA87" s="163"/>
      <c r="BC87" s="194" t="s">
        <v>43</v>
      </c>
      <c r="BD87" s="194" t="s">
        <v>44</v>
      </c>
      <c r="BE87" s="194" t="s">
        <v>45</v>
      </c>
      <c r="BG87" s="163"/>
      <c r="BH87" s="118"/>
      <c r="BI87" s="194" t="s">
        <v>43</v>
      </c>
      <c r="BJ87" s="194" t="s">
        <v>44</v>
      </c>
      <c r="BK87" s="194" t="s">
        <v>45</v>
      </c>
      <c r="BM87" s="163"/>
      <c r="BN87" s="118"/>
      <c r="BO87" s="194" t="s">
        <v>43</v>
      </c>
      <c r="BP87" s="194" t="s">
        <v>44</v>
      </c>
      <c r="BQ87" s="194" t="s">
        <v>45</v>
      </c>
      <c r="BV87" s="163"/>
      <c r="BW87" s="163"/>
      <c r="BY87" s="194" t="s">
        <v>43</v>
      </c>
      <c r="BZ87" s="194" t="s">
        <v>44</v>
      </c>
      <c r="CA87" s="194" t="s">
        <v>45</v>
      </c>
      <c r="CC87" s="163"/>
      <c r="CE87" s="194" t="s">
        <v>43</v>
      </c>
      <c r="CF87" s="194" t="s">
        <v>44</v>
      </c>
      <c r="CG87" s="194" t="s">
        <v>45</v>
      </c>
      <c r="CI87" s="163"/>
      <c r="CJ87" s="118"/>
      <c r="CK87" s="194" t="s">
        <v>43</v>
      </c>
      <c r="CL87" s="194" t="s">
        <v>44</v>
      </c>
      <c r="CM87" s="194" t="s">
        <v>45</v>
      </c>
      <c r="CO87" s="163"/>
      <c r="CP87" s="118"/>
      <c r="CQ87" s="194" t="s">
        <v>43</v>
      </c>
      <c r="CR87" s="194" t="s">
        <v>44</v>
      </c>
      <c r="CS87" s="194" t="s">
        <v>45</v>
      </c>
      <c r="CX87" s="163"/>
      <c r="CY87" s="163"/>
      <c r="DA87" s="194" t="s">
        <v>43</v>
      </c>
      <c r="DB87" s="194" t="s">
        <v>44</v>
      </c>
      <c r="DC87" s="194" t="s">
        <v>45</v>
      </c>
      <c r="DE87" s="163"/>
      <c r="DG87" s="194" t="s">
        <v>43</v>
      </c>
      <c r="DH87" s="194" t="s">
        <v>44</v>
      </c>
      <c r="DI87" s="194" t="s">
        <v>45</v>
      </c>
      <c r="DK87" s="163"/>
      <c r="DL87" s="118"/>
      <c r="DM87" s="194" t="s">
        <v>43</v>
      </c>
      <c r="DN87" s="194" t="s">
        <v>44</v>
      </c>
      <c r="DO87" s="194" t="s">
        <v>45</v>
      </c>
      <c r="DQ87" s="163"/>
      <c r="DR87" s="118"/>
      <c r="DS87" s="194" t="s">
        <v>43</v>
      </c>
      <c r="DT87" s="194" t="s">
        <v>44</v>
      </c>
      <c r="DU87" s="194" t="s">
        <v>45</v>
      </c>
      <c r="DZ87" s="174"/>
      <c r="EA87" s="483" t="s">
        <v>44</v>
      </c>
      <c r="EB87" s="474" t="s">
        <v>141</v>
      </c>
      <c r="EC87" s="150"/>
      <c r="EF87" s="193"/>
      <c r="EG87" s="193"/>
      <c r="EH87" s="193"/>
      <c r="EI87" s="193"/>
      <c r="EJ87" s="193"/>
      <c r="EK87" s="193"/>
      <c r="EL87" s="193"/>
      <c r="EM87" s="193"/>
      <c r="EN87" s="193"/>
      <c r="EO87" s="193"/>
      <c r="EP87" s="193"/>
      <c r="EQ87" s="193"/>
      <c r="ER87" s="193"/>
      <c r="ES87" s="193"/>
      <c r="ET87" s="193"/>
      <c r="EU87" s="193"/>
      <c r="EV87" s="193"/>
      <c r="EW87" s="158"/>
      <c r="EX87" s="158"/>
      <c r="EY87" s="178"/>
      <c r="EZ87" s="158"/>
      <c r="FD87" s="193"/>
      <c r="FE87" s="193"/>
      <c r="FF87" s="193"/>
      <c r="FG87" s="193"/>
      <c r="FH87" s="193"/>
      <c r="FI87" s="193"/>
      <c r="FJ87" s="193"/>
      <c r="FK87" s="193"/>
      <c r="FL87" s="193"/>
      <c r="FM87" s="193"/>
      <c r="FN87" s="193"/>
      <c r="FO87" s="193"/>
      <c r="FP87" s="193"/>
      <c r="FQ87" s="193"/>
      <c r="FR87" s="193"/>
      <c r="FS87" s="193"/>
      <c r="FT87" s="193"/>
      <c r="FU87" s="158"/>
      <c r="FV87" s="158"/>
      <c r="FW87" s="178"/>
      <c r="FX87" s="158"/>
    </row>
    <row r="88" spans="1:180" ht="15.5" outlineLevel="1" x14ac:dyDescent="0.35">
      <c r="A88" s="150"/>
      <c r="B88" s="144"/>
      <c r="C88" s="962"/>
      <c r="D88" s="538" t="s">
        <v>185</v>
      </c>
      <c r="E88" s="539" t="s">
        <v>48</v>
      </c>
      <c r="F88" s="518"/>
      <c r="G88" s="518"/>
      <c r="H88" s="518"/>
      <c r="I88" s="518"/>
      <c r="J88" s="656" t="s">
        <v>143</v>
      </c>
      <c r="K88" s="518" t="s">
        <v>50</v>
      </c>
      <c r="L88" s="1019"/>
      <c r="M88" s="158"/>
      <c r="N88" s="163"/>
      <c r="O88" s="163"/>
      <c r="P88" s="163"/>
      <c r="Q88" s="163"/>
      <c r="R88" s="163"/>
      <c r="S88" s="163"/>
      <c r="U88" s="475" t="str">
        <f>"["&amp; 'Zusammenfassung (DE)'!$I$14 &amp;"/ME]"</f>
        <v>[EUR/ME]</v>
      </c>
      <c r="V88" s="470" t="s">
        <v>51</v>
      </c>
      <c r="W88" s="476" t="str">
        <f>"["&amp; 'Zusammenfassung (DE)'!$I$14 &amp;"]"</f>
        <v>[EUR]</v>
      </c>
      <c r="Y88" s="163"/>
      <c r="AA88" s="475" t="str">
        <f>"["&amp; 'Zusammenfassung (DE)'!$I$14 &amp;"/ME]"</f>
        <v>[EUR/ME]</v>
      </c>
      <c r="AB88" s="470" t="s">
        <v>51</v>
      </c>
      <c r="AC88" s="476" t="str">
        <f>"["&amp; 'Zusammenfassung (DE)'!$I$14 &amp;"]"</f>
        <v>[EUR]</v>
      </c>
      <c r="AE88" s="163"/>
      <c r="AF88" s="118"/>
      <c r="AG88" s="475" t="str">
        <f>"["&amp; 'Zusammenfassung (DE)'!$I$14 &amp;"/ME]"</f>
        <v>[EUR/ME]</v>
      </c>
      <c r="AH88" s="470" t="s">
        <v>51</v>
      </c>
      <c r="AI88" s="476" t="str">
        <f>"["&amp; 'Zusammenfassung (DE)'!$I$14 &amp;"]"</f>
        <v>[EUR]</v>
      </c>
      <c r="AK88" s="163"/>
      <c r="AL88" s="118"/>
      <c r="AM88" s="475" t="str">
        <f>"["&amp; 'Zusammenfassung (DE)'!$I$14 &amp;"/ME]"</f>
        <v>[EUR/ME]</v>
      </c>
      <c r="AN88" s="470" t="s">
        <v>51</v>
      </c>
      <c r="AO88" s="476" t="str">
        <f>"["&amp; 'Zusammenfassung (DE)'!$I$14 &amp;"]"</f>
        <v>[EUR]</v>
      </c>
      <c r="AT88" s="163"/>
      <c r="AU88" s="163"/>
      <c r="AW88" s="175" t="str">
        <f>"["&amp; 'Zusammenfassung (DE)'!$I$14 &amp;"/ME]"</f>
        <v>[EUR/ME]</v>
      </c>
      <c r="AX88" s="175" t="s">
        <v>51</v>
      </c>
      <c r="AY88" s="175" t="str">
        <f>"["&amp; 'Zusammenfassung (DE)'!$I$14 &amp;"]"</f>
        <v>[EUR]</v>
      </c>
      <c r="BA88" s="163"/>
      <c r="BC88" s="175" t="str">
        <f>"["&amp; 'Zusammenfassung (DE)'!$I$14 &amp;"/ME]"</f>
        <v>[EUR/ME]</v>
      </c>
      <c r="BD88" s="175" t="s">
        <v>51</v>
      </c>
      <c r="BE88" s="175" t="str">
        <f>"["&amp; 'Zusammenfassung (DE)'!$I$14 &amp;"]"</f>
        <v>[EUR]</v>
      </c>
      <c r="BG88" s="163"/>
      <c r="BH88" s="118"/>
      <c r="BI88" s="175" t="str">
        <f>"["&amp; 'Zusammenfassung (DE)'!$I$14 &amp;"/ME]"</f>
        <v>[EUR/ME]</v>
      </c>
      <c r="BJ88" s="175" t="s">
        <v>51</v>
      </c>
      <c r="BK88" s="175" t="str">
        <f>"["&amp; 'Zusammenfassung (DE)'!$I$14 &amp;"]"</f>
        <v>[EUR]</v>
      </c>
      <c r="BM88" s="163"/>
      <c r="BN88" s="118"/>
      <c r="BO88" s="175" t="str">
        <f>"["&amp; 'Zusammenfassung (DE)'!$I$14 &amp;"/ME]"</f>
        <v>[EUR/ME]</v>
      </c>
      <c r="BP88" s="175" t="s">
        <v>51</v>
      </c>
      <c r="BQ88" s="175" t="str">
        <f>"["&amp; 'Zusammenfassung (DE)'!$I$14 &amp;"]"</f>
        <v>[EUR]</v>
      </c>
      <c r="BV88" s="163"/>
      <c r="BW88" s="163"/>
      <c r="BY88" s="175" t="str">
        <f>"["&amp; 'Zusammenfassung (DE)'!$I$14 &amp;"/ME]"</f>
        <v>[EUR/ME]</v>
      </c>
      <c r="BZ88" s="175" t="s">
        <v>51</v>
      </c>
      <c r="CA88" s="175" t="str">
        <f>"["&amp; 'Zusammenfassung (DE)'!$I$14 &amp;"]"</f>
        <v>[EUR]</v>
      </c>
      <c r="CC88" s="163"/>
      <c r="CE88" s="175" t="str">
        <f>"["&amp; 'Zusammenfassung (DE)'!$I$14 &amp;"/ME]"</f>
        <v>[EUR/ME]</v>
      </c>
      <c r="CF88" s="175" t="s">
        <v>51</v>
      </c>
      <c r="CG88" s="175" t="str">
        <f>"["&amp; 'Zusammenfassung (DE)'!$I$14 &amp;"]"</f>
        <v>[EUR]</v>
      </c>
      <c r="CI88" s="163"/>
      <c r="CJ88" s="118"/>
      <c r="CK88" s="175" t="str">
        <f>"["&amp; 'Zusammenfassung (DE)'!$I$14 &amp;"/ME]"</f>
        <v>[EUR/ME]</v>
      </c>
      <c r="CL88" s="175" t="s">
        <v>51</v>
      </c>
      <c r="CM88" s="175" t="str">
        <f>"["&amp; 'Zusammenfassung (DE)'!$I$14 &amp;"]"</f>
        <v>[EUR]</v>
      </c>
      <c r="CO88" s="163"/>
      <c r="CP88" s="118"/>
      <c r="CQ88" s="175" t="str">
        <f>"["&amp; 'Zusammenfassung (DE)'!$I$14 &amp;"/ME]"</f>
        <v>[EUR/ME]</v>
      </c>
      <c r="CR88" s="175" t="s">
        <v>51</v>
      </c>
      <c r="CS88" s="175" t="str">
        <f>"["&amp; 'Zusammenfassung (DE)'!$I$14 &amp;"]"</f>
        <v>[EUR]</v>
      </c>
      <c r="CX88" s="163"/>
      <c r="CY88" s="163"/>
      <c r="DA88" s="175" t="str">
        <f>"["&amp; 'Zusammenfassung (DE)'!$I$14 &amp;"/ME]"</f>
        <v>[EUR/ME]</v>
      </c>
      <c r="DB88" s="175" t="s">
        <v>51</v>
      </c>
      <c r="DC88" s="175" t="str">
        <f>"["&amp; 'Zusammenfassung (DE)'!$I$14 &amp;"]"</f>
        <v>[EUR]</v>
      </c>
      <c r="DE88" s="163"/>
      <c r="DG88" s="175" t="str">
        <f>"["&amp; 'Zusammenfassung (DE)'!$I$14 &amp;"/ME]"</f>
        <v>[EUR/ME]</v>
      </c>
      <c r="DH88" s="175" t="s">
        <v>51</v>
      </c>
      <c r="DI88" s="175" t="str">
        <f>"["&amp; 'Zusammenfassung (DE)'!$I$14 &amp;"]"</f>
        <v>[EUR]</v>
      </c>
      <c r="DK88" s="163"/>
      <c r="DL88" s="118"/>
      <c r="DM88" s="175" t="str">
        <f>"["&amp; 'Zusammenfassung (DE)'!$I$14 &amp;"/ME]"</f>
        <v>[EUR/ME]</v>
      </c>
      <c r="DN88" s="175" t="s">
        <v>51</v>
      </c>
      <c r="DO88" s="175" t="str">
        <f>"["&amp; 'Zusammenfassung (DE)'!$I$14 &amp;"]"</f>
        <v>[EUR]</v>
      </c>
      <c r="DQ88" s="163"/>
      <c r="DR88" s="118"/>
      <c r="DS88" s="175" t="str">
        <f>"["&amp; 'Zusammenfassung (DE)'!$I$14 &amp;"/ME]"</f>
        <v>[EUR/ME]</v>
      </c>
      <c r="DT88" s="175" t="s">
        <v>51</v>
      </c>
      <c r="DU88" s="175" t="str">
        <f>"["&amp; 'Zusammenfassung (DE)'!$I$14 &amp;"]"</f>
        <v>[EUR]</v>
      </c>
      <c r="DZ88" s="158"/>
      <c r="EA88" s="484" t="s">
        <v>51</v>
      </c>
      <c r="EB88" s="476" t="str">
        <f>"["&amp; 'Zusammenfassung (DE)'!$I$14 &amp;"]"</f>
        <v>[EUR]</v>
      </c>
      <c r="EC88" s="150"/>
      <c r="EF88" s="163"/>
      <c r="EG88" s="156"/>
      <c r="EH88" s="156"/>
      <c r="EI88" s="156"/>
      <c r="EJ88" s="156"/>
      <c r="EW88" s="158"/>
      <c r="EX88" s="158"/>
      <c r="EY88" s="178"/>
      <c r="EZ88" s="158"/>
      <c r="FD88" s="163"/>
      <c r="FE88" s="156"/>
      <c r="FF88" s="156"/>
      <c r="FG88" s="156"/>
      <c r="FH88" s="156"/>
      <c r="FU88" s="158"/>
      <c r="FV88" s="158"/>
      <c r="FW88" s="178"/>
      <c r="FX88" s="158"/>
    </row>
    <row r="89" spans="1:180" ht="30" customHeight="1" outlineLevel="2" x14ac:dyDescent="0.25">
      <c r="A89" s="150"/>
      <c r="B89" s="144"/>
      <c r="C89" s="963" t="str">
        <f>"VK" &amp; ROW(C89)-ROW($C$87)-1</f>
        <v>VK1</v>
      </c>
      <c r="D89" s="980" t="s">
        <v>186</v>
      </c>
      <c r="E89" s="750" t="s">
        <v>187</v>
      </c>
      <c r="F89" s="749"/>
      <c r="G89" s="749"/>
      <c r="H89" s="749"/>
      <c r="I89" s="749"/>
      <c r="J89" s="990" t="s">
        <v>147</v>
      </c>
      <c r="K89" s="540"/>
      <c r="L89" s="1022"/>
      <c r="M89" s="189"/>
      <c r="N89" s="166"/>
      <c r="O89" s="165"/>
      <c r="P89" s="111"/>
      <c r="Q89" s="111"/>
      <c r="R89" s="111"/>
      <c r="S89" s="166"/>
      <c r="U89" s="477"/>
      <c r="V89" s="192"/>
      <c r="W89" s="478">
        <f>U89*V89*$K89</f>
        <v>0</v>
      </c>
      <c r="Y89" s="166"/>
      <c r="AA89" s="477"/>
      <c r="AB89" s="192"/>
      <c r="AC89" s="478">
        <f>AA89*AB89*$K89</f>
        <v>0</v>
      </c>
      <c r="AE89" s="166"/>
      <c r="AF89" s="118"/>
      <c r="AG89" s="477"/>
      <c r="AH89" s="192"/>
      <c r="AI89" s="478">
        <f>AG89*AH89*$K89</f>
        <v>0</v>
      </c>
      <c r="AK89" s="166"/>
      <c r="AL89" s="118"/>
      <c r="AM89" s="477"/>
      <c r="AN89" s="192"/>
      <c r="AO89" s="478">
        <f>AM89*AN89*$K89</f>
        <v>0</v>
      </c>
      <c r="AT89" s="111"/>
      <c r="AU89" s="166"/>
      <c r="AW89" s="168"/>
      <c r="AX89" s="192"/>
      <c r="AY89" s="170">
        <f>AW89*AX89*$K89</f>
        <v>0</v>
      </c>
      <c r="BA89" s="166"/>
      <c r="BC89" s="168"/>
      <c r="BD89" s="192"/>
      <c r="BE89" s="170">
        <f>BC89*BD89*$K89</f>
        <v>0</v>
      </c>
      <c r="BG89" s="166"/>
      <c r="BH89" s="118"/>
      <c r="BI89" s="168"/>
      <c r="BJ89" s="192"/>
      <c r="BK89" s="170">
        <f>BI89*BJ89*$K89</f>
        <v>0</v>
      </c>
      <c r="BM89" s="166"/>
      <c r="BN89" s="118"/>
      <c r="BO89" s="168"/>
      <c r="BP89" s="192"/>
      <c r="BQ89" s="170">
        <f>BO89*BP89*$K89</f>
        <v>0</v>
      </c>
      <c r="BV89" s="111"/>
      <c r="BW89" s="166"/>
      <c r="BY89" s="168"/>
      <c r="BZ89" s="192"/>
      <c r="CA89" s="170">
        <f>BY89*BZ89*$K89</f>
        <v>0</v>
      </c>
      <c r="CC89" s="166"/>
      <c r="CE89" s="168"/>
      <c r="CF89" s="192"/>
      <c r="CG89" s="170">
        <f>CE89*CF89*$K89</f>
        <v>0</v>
      </c>
      <c r="CI89" s="166"/>
      <c r="CJ89" s="118"/>
      <c r="CK89" s="168"/>
      <c r="CL89" s="192"/>
      <c r="CM89" s="170">
        <f>CK89*CL89*$K89</f>
        <v>0</v>
      </c>
      <c r="CO89" s="166"/>
      <c r="CP89" s="118"/>
      <c r="CQ89" s="168"/>
      <c r="CR89" s="192"/>
      <c r="CS89" s="170">
        <f>CQ89*CR89*$K89</f>
        <v>0</v>
      </c>
      <c r="CX89" s="111"/>
      <c r="CY89" s="166"/>
      <c r="DA89" s="168"/>
      <c r="DB89" s="192"/>
      <c r="DC89" s="170">
        <f>DA89*DB89*$K89</f>
        <v>0</v>
      </c>
      <c r="DE89" s="166"/>
      <c r="DG89" s="168"/>
      <c r="DH89" s="192"/>
      <c r="DI89" s="170">
        <f>DG89*DH89*$K89</f>
        <v>0</v>
      </c>
      <c r="DK89" s="166"/>
      <c r="DL89" s="118"/>
      <c r="DM89" s="168"/>
      <c r="DN89" s="192"/>
      <c r="DO89" s="170">
        <f>DM89*DN89*$K89</f>
        <v>0</v>
      </c>
      <c r="DQ89" s="166"/>
      <c r="DR89" s="118"/>
      <c r="DS89" s="168"/>
      <c r="DT89" s="192"/>
      <c r="DU89" s="170">
        <f>DS89*DT89*$K89</f>
        <v>0</v>
      </c>
      <c r="DZ89" s="189"/>
      <c r="EA89" s="485">
        <f>SUMPRODUCT((U$23:DU$23=V$23)*(U89:DU89))</f>
        <v>0</v>
      </c>
      <c r="EB89" s="486">
        <f>SUMPRODUCT((U$23:DU$23=W$23)*(U89:DU89))</f>
        <v>0</v>
      </c>
      <c r="EC89" s="150"/>
      <c r="EF89" s="163"/>
      <c r="EW89" s="159"/>
      <c r="EX89" s="159"/>
      <c r="EY89" s="161"/>
      <c r="EZ89" s="112"/>
      <c r="FD89" s="163"/>
      <c r="FU89" s="159"/>
      <c r="FV89" s="159"/>
      <c r="FW89" s="161"/>
      <c r="FX89" s="112"/>
    </row>
    <row r="90" spans="1:180" ht="31.5" customHeight="1" outlineLevel="2" x14ac:dyDescent="0.25">
      <c r="A90" s="150"/>
      <c r="B90" s="144"/>
      <c r="C90" s="963" t="str">
        <f>"VK" &amp; ROW(C90)-ROW($C$87)-1</f>
        <v>VK2</v>
      </c>
      <c r="D90" s="981" t="s">
        <v>188</v>
      </c>
      <c r="E90" s="750" t="s">
        <v>189</v>
      </c>
      <c r="F90" s="750"/>
      <c r="G90" s="750"/>
      <c r="H90" s="750"/>
      <c r="I90" s="750"/>
      <c r="J90" s="992" t="s">
        <v>147</v>
      </c>
      <c r="K90" s="541"/>
      <c r="L90" s="1023"/>
      <c r="M90" s="189"/>
      <c r="N90" s="166"/>
      <c r="O90" s="165"/>
      <c r="P90" s="111"/>
      <c r="Q90" s="111"/>
      <c r="R90" s="111"/>
      <c r="S90" s="166"/>
      <c r="U90" s="477"/>
      <c r="V90" s="192"/>
      <c r="W90" s="478">
        <f>U90*V90*$K90</f>
        <v>0</v>
      </c>
      <c r="Y90" s="166"/>
      <c r="AA90" s="477"/>
      <c r="AB90" s="192"/>
      <c r="AC90" s="478">
        <f>AA90*AB90*$K90</f>
        <v>0</v>
      </c>
      <c r="AE90" s="166"/>
      <c r="AF90" s="118"/>
      <c r="AG90" s="477"/>
      <c r="AH90" s="192"/>
      <c r="AI90" s="478">
        <f>AG90*AH90*$K90</f>
        <v>0</v>
      </c>
      <c r="AK90" s="166"/>
      <c r="AL90" s="118"/>
      <c r="AM90" s="477"/>
      <c r="AN90" s="192"/>
      <c r="AO90" s="478">
        <f>AM90*AN90*$K90</f>
        <v>0</v>
      </c>
      <c r="AT90" s="111"/>
      <c r="AU90" s="166"/>
      <c r="AW90" s="168"/>
      <c r="AX90" s="192"/>
      <c r="AY90" s="170">
        <f>AW90*AX90*$K90</f>
        <v>0</v>
      </c>
      <c r="BA90" s="166"/>
      <c r="BC90" s="168"/>
      <c r="BD90" s="192"/>
      <c r="BE90" s="170">
        <f>BC90*BD90*$K90</f>
        <v>0</v>
      </c>
      <c r="BG90" s="166"/>
      <c r="BH90" s="118"/>
      <c r="BI90" s="168"/>
      <c r="BJ90" s="192"/>
      <c r="BK90" s="170">
        <f>BI90*BJ90*$K90</f>
        <v>0</v>
      </c>
      <c r="BM90" s="166"/>
      <c r="BN90" s="118"/>
      <c r="BO90" s="168"/>
      <c r="BP90" s="192"/>
      <c r="BQ90" s="170">
        <f>BO90*BP90*$K90</f>
        <v>0</v>
      </c>
      <c r="BV90" s="111"/>
      <c r="BW90" s="166"/>
      <c r="BY90" s="168"/>
      <c r="BZ90" s="192"/>
      <c r="CA90" s="170">
        <f>BY90*BZ90*$K90</f>
        <v>0</v>
      </c>
      <c r="CC90" s="166"/>
      <c r="CE90" s="168"/>
      <c r="CF90" s="192"/>
      <c r="CG90" s="170">
        <f>CE90*CF90*$K90</f>
        <v>0</v>
      </c>
      <c r="CI90" s="166"/>
      <c r="CJ90" s="118"/>
      <c r="CK90" s="168"/>
      <c r="CL90" s="192"/>
      <c r="CM90" s="170">
        <f>CK90*CL90*$K90</f>
        <v>0</v>
      </c>
      <c r="CO90" s="166"/>
      <c r="CP90" s="118"/>
      <c r="CQ90" s="168"/>
      <c r="CR90" s="192"/>
      <c r="CS90" s="170">
        <f>CQ90*CR90*$K90</f>
        <v>0</v>
      </c>
      <c r="CX90" s="111"/>
      <c r="CY90" s="166"/>
      <c r="DA90" s="168"/>
      <c r="DB90" s="192"/>
      <c r="DC90" s="170">
        <f>DA90*DB90*$K90</f>
        <v>0</v>
      </c>
      <c r="DE90" s="166"/>
      <c r="DG90" s="168"/>
      <c r="DH90" s="192"/>
      <c r="DI90" s="170">
        <f>DG90*DH90*$K90</f>
        <v>0</v>
      </c>
      <c r="DK90" s="166"/>
      <c r="DL90" s="118"/>
      <c r="DM90" s="168"/>
      <c r="DN90" s="192"/>
      <c r="DO90" s="170">
        <f>DM90*DN90*$K90</f>
        <v>0</v>
      </c>
      <c r="DQ90" s="166"/>
      <c r="DR90" s="118"/>
      <c r="DS90" s="168"/>
      <c r="DT90" s="192"/>
      <c r="DU90" s="170">
        <f>DS90*DT90*$K90</f>
        <v>0</v>
      </c>
      <c r="DZ90" s="189"/>
      <c r="EA90" s="485">
        <f>SUMPRODUCT((U$23:DU$23=V$23)*(U90:DU90))</f>
        <v>0</v>
      </c>
      <c r="EB90" s="486">
        <f>SUMPRODUCT((U$23:DU$23=W$23)*(U90:DU90))</f>
        <v>0</v>
      </c>
      <c r="EC90" s="150"/>
      <c r="ED90" s="144"/>
      <c r="EF90" s="163"/>
      <c r="EW90" s="159"/>
      <c r="EX90" s="159"/>
      <c r="EY90" s="161"/>
      <c r="EZ90" s="112"/>
      <c r="FD90" s="163"/>
      <c r="FU90" s="159"/>
      <c r="FV90" s="159"/>
      <c r="FW90" s="161"/>
      <c r="FX90" s="112"/>
    </row>
    <row r="91" spans="1:180" ht="24" customHeight="1" outlineLevel="2" x14ac:dyDescent="0.25">
      <c r="A91" s="150"/>
      <c r="B91" s="144"/>
      <c r="C91" s="963" t="str">
        <f>"VK" &amp; ROW(C91)-ROW($C$87)-1</f>
        <v>VK3</v>
      </c>
      <c r="D91" s="981" t="s">
        <v>190</v>
      </c>
      <c r="E91" s="750" t="s">
        <v>191</v>
      </c>
      <c r="F91" s="751"/>
      <c r="G91" s="751"/>
      <c r="H91" s="751"/>
      <c r="I91" s="751"/>
      <c r="J91" s="995" t="s">
        <v>147</v>
      </c>
      <c r="K91" s="519"/>
      <c r="L91" s="1024"/>
      <c r="M91" s="189"/>
      <c r="N91" s="166"/>
      <c r="O91" s="165"/>
      <c r="P91" s="111"/>
      <c r="Q91" s="111"/>
      <c r="R91" s="111"/>
      <c r="S91" s="166"/>
      <c r="U91" s="477"/>
      <c r="V91" s="192"/>
      <c r="W91" s="478">
        <f>U91*V91*$K91</f>
        <v>0</v>
      </c>
      <c r="Y91" s="166"/>
      <c r="AA91" s="477"/>
      <c r="AB91" s="192"/>
      <c r="AC91" s="478">
        <f>AA91*AB91*$K91</f>
        <v>0</v>
      </c>
      <c r="AE91" s="166"/>
      <c r="AF91" s="118"/>
      <c r="AG91" s="477"/>
      <c r="AH91" s="192"/>
      <c r="AI91" s="478">
        <f>AG91*AH91*$K91</f>
        <v>0</v>
      </c>
      <c r="AK91" s="166"/>
      <c r="AL91" s="118"/>
      <c r="AM91" s="477"/>
      <c r="AN91" s="192"/>
      <c r="AO91" s="478">
        <f>AM91*AN91*$K91</f>
        <v>0</v>
      </c>
      <c r="AT91" s="111"/>
      <c r="AU91" s="166"/>
      <c r="AW91" s="168"/>
      <c r="AX91" s="192"/>
      <c r="AY91" s="170">
        <f>AW91*AX91*$K91</f>
        <v>0</v>
      </c>
      <c r="BA91" s="166"/>
      <c r="BC91" s="168"/>
      <c r="BD91" s="192"/>
      <c r="BE91" s="170">
        <f>BC91*BD91*$K91</f>
        <v>0</v>
      </c>
      <c r="BG91" s="166"/>
      <c r="BH91" s="118"/>
      <c r="BI91" s="168"/>
      <c r="BJ91" s="192"/>
      <c r="BK91" s="170">
        <f>BI91*BJ91*$K91</f>
        <v>0</v>
      </c>
      <c r="BM91" s="166"/>
      <c r="BN91" s="118"/>
      <c r="BO91" s="168"/>
      <c r="BP91" s="192"/>
      <c r="BQ91" s="170">
        <f>BO91*BP91*$K91</f>
        <v>0</v>
      </c>
      <c r="BV91" s="111"/>
      <c r="BW91" s="166"/>
      <c r="BY91" s="168"/>
      <c r="BZ91" s="192"/>
      <c r="CA91" s="170">
        <f>BY91*BZ91*$K91</f>
        <v>0</v>
      </c>
      <c r="CC91" s="166"/>
      <c r="CE91" s="168"/>
      <c r="CF91" s="192"/>
      <c r="CG91" s="170">
        <f>CE91*CF91*$K91</f>
        <v>0</v>
      </c>
      <c r="CI91" s="166"/>
      <c r="CJ91" s="118"/>
      <c r="CK91" s="168"/>
      <c r="CL91" s="192"/>
      <c r="CM91" s="170">
        <f>CK91*CL91*$K91</f>
        <v>0</v>
      </c>
      <c r="CO91" s="166"/>
      <c r="CP91" s="118"/>
      <c r="CQ91" s="168"/>
      <c r="CR91" s="192"/>
      <c r="CS91" s="170">
        <f>CQ91*CR91*$K91</f>
        <v>0</v>
      </c>
      <c r="CX91" s="111"/>
      <c r="CY91" s="166"/>
      <c r="DA91" s="168"/>
      <c r="DB91" s="192"/>
      <c r="DC91" s="170">
        <f>DA91*DB91*$K91</f>
        <v>0</v>
      </c>
      <c r="DE91" s="166"/>
      <c r="DG91" s="168"/>
      <c r="DH91" s="192"/>
      <c r="DI91" s="170">
        <f>DG91*DH91*$K91</f>
        <v>0</v>
      </c>
      <c r="DK91" s="166"/>
      <c r="DL91" s="118"/>
      <c r="DM91" s="168"/>
      <c r="DN91" s="192"/>
      <c r="DO91" s="170">
        <f>DM91*DN91*$K91</f>
        <v>0</v>
      </c>
      <c r="DQ91" s="166"/>
      <c r="DR91" s="118"/>
      <c r="DS91" s="168"/>
      <c r="DT91" s="192"/>
      <c r="DU91" s="170">
        <f>DS91*DT91*$K91</f>
        <v>0</v>
      </c>
      <c r="DZ91" s="189"/>
      <c r="EA91" s="485">
        <f>SUMPRODUCT((U$23:DU$23=V$23)*(U91:DU91))</f>
        <v>0</v>
      </c>
      <c r="EB91" s="486">
        <f>SUMPRODUCT((U$23:DU$23=W$23)*(U91:DU91))</f>
        <v>0</v>
      </c>
      <c r="EC91" s="150"/>
      <c r="ED91" s="144"/>
      <c r="EF91" s="163"/>
      <c r="EW91" s="159"/>
      <c r="EX91" s="159"/>
      <c r="EY91" s="161"/>
      <c r="EZ91" s="112"/>
      <c r="FD91" s="163"/>
      <c r="FU91" s="159"/>
      <c r="FV91" s="159"/>
      <c r="FW91" s="161"/>
      <c r="FX91" s="112"/>
    </row>
    <row r="92" spans="1:180" ht="27.75" customHeight="1" outlineLevel="2" thickBot="1" x14ac:dyDescent="0.3">
      <c r="A92" s="150"/>
      <c r="B92" s="144"/>
      <c r="C92" s="964" t="str">
        <f>"VK" &amp; ROW(C92)-ROW($C$87)-1</f>
        <v>VK4</v>
      </c>
      <c r="D92" s="982" t="s">
        <v>192</v>
      </c>
      <c r="E92" s="753" t="s">
        <v>193</v>
      </c>
      <c r="F92" s="753"/>
      <c r="G92" s="753"/>
      <c r="H92" s="753"/>
      <c r="I92" s="753"/>
      <c r="J92" s="999" t="s">
        <v>147</v>
      </c>
      <c r="K92" s="816"/>
      <c r="L92" s="1017"/>
      <c r="M92" s="189"/>
      <c r="N92" s="166"/>
      <c r="O92" s="165"/>
      <c r="P92" s="111"/>
      <c r="Q92" s="111"/>
      <c r="R92" s="111"/>
      <c r="S92" s="166"/>
      <c r="U92" s="479"/>
      <c r="V92" s="480"/>
      <c r="W92" s="481">
        <f>U92*V92*$K92</f>
        <v>0</v>
      </c>
      <c r="Y92" s="166"/>
      <c r="AA92" s="479"/>
      <c r="AB92" s="480"/>
      <c r="AC92" s="481">
        <f>AA92*AB92*$K92</f>
        <v>0</v>
      </c>
      <c r="AE92" s="166"/>
      <c r="AF92" s="118"/>
      <c r="AG92" s="479"/>
      <c r="AH92" s="480"/>
      <c r="AI92" s="481">
        <f>AG92*AH92*$K92</f>
        <v>0</v>
      </c>
      <c r="AK92" s="166"/>
      <c r="AL92" s="118"/>
      <c r="AM92" s="479"/>
      <c r="AN92" s="480"/>
      <c r="AO92" s="481">
        <f>AM92*AN92*$K92</f>
        <v>0</v>
      </c>
      <c r="AT92" s="111"/>
      <c r="AU92" s="166"/>
      <c r="AW92" s="168"/>
      <c r="AX92" s="190"/>
      <c r="AY92" s="170">
        <f>AW92*AX92*$K92</f>
        <v>0</v>
      </c>
      <c r="BA92" s="166"/>
      <c r="BC92" s="168"/>
      <c r="BD92" s="190"/>
      <c r="BE92" s="170">
        <f>BC92*BD92*$K92</f>
        <v>0</v>
      </c>
      <c r="BG92" s="166"/>
      <c r="BH92" s="118"/>
      <c r="BI92" s="168"/>
      <c r="BJ92" s="190"/>
      <c r="BK92" s="170">
        <f>BI92*BJ92*$K92</f>
        <v>0</v>
      </c>
      <c r="BM92" s="166"/>
      <c r="BN92" s="118"/>
      <c r="BO92" s="168"/>
      <c r="BP92" s="190"/>
      <c r="BQ92" s="170">
        <f>BO92*BP92*$K92</f>
        <v>0</v>
      </c>
      <c r="BV92" s="111"/>
      <c r="BW92" s="166"/>
      <c r="BY92" s="168"/>
      <c r="BZ92" s="190"/>
      <c r="CA92" s="170">
        <f>BY92*BZ92*$K92</f>
        <v>0</v>
      </c>
      <c r="CC92" s="166"/>
      <c r="CE92" s="168"/>
      <c r="CF92" s="190"/>
      <c r="CG92" s="170">
        <f>CE92*CF92*$K92</f>
        <v>0</v>
      </c>
      <c r="CI92" s="166"/>
      <c r="CJ92" s="118"/>
      <c r="CK92" s="168"/>
      <c r="CL92" s="190"/>
      <c r="CM92" s="170">
        <f>CK92*CL92*$K92</f>
        <v>0</v>
      </c>
      <c r="CO92" s="166"/>
      <c r="CP92" s="118"/>
      <c r="CQ92" s="168"/>
      <c r="CR92" s="190"/>
      <c r="CS92" s="170">
        <f>CQ92*CR92*$K92</f>
        <v>0</v>
      </c>
      <c r="CX92" s="111"/>
      <c r="CY92" s="166"/>
      <c r="DA92" s="168"/>
      <c r="DB92" s="190"/>
      <c r="DC92" s="170">
        <f>DA92*DB92*$K92</f>
        <v>0</v>
      </c>
      <c r="DE92" s="166"/>
      <c r="DG92" s="168"/>
      <c r="DH92" s="190"/>
      <c r="DI92" s="170">
        <f>DG92*DH92*$K92</f>
        <v>0</v>
      </c>
      <c r="DK92" s="166"/>
      <c r="DL92" s="118"/>
      <c r="DM92" s="168"/>
      <c r="DN92" s="190"/>
      <c r="DO92" s="170">
        <f>DM92*DN92*$K92</f>
        <v>0</v>
      </c>
      <c r="DQ92" s="166"/>
      <c r="DR92" s="118"/>
      <c r="DS92" s="168"/>
      <c r="DT92" s="190"/>
      <c r="DU92" s="170">
        <f>DS92*DT92*$K92</f>
        <v>0</v>
      </c>
      <c r="DZ92" s="189"/>
      <c r="EA92" s="487">
        <f>SUMPRODUCT((U$23:DU$23=V$23)*(U92:DU92))</f>
        <v>0</v>
      </c>
      <c r="EB92" s="488">
        <f>SUMPRODUCT((U$23:DU$23=W$23)*(U92:DU92))</f>
        <v>0</v>
      </c>
      <c r="EC92" s="150"/>
      <c r="ED92" s="144"/>
      <c r="EF92" s="163"/>
      <c r="EW92" s="159"/>
      <c r="EX92" s="159"/>
      <c r="EY92" s="161"/>
      <c r="EZ92" s="112"/>
      <c r="FD92" s="163"/>
      <c r="FU92" s="159"/>
      <c r="FV92" s="159"/>
      <c r="FW92" s="161"/>
      <c r="FX92" s="112"/>
    </row>
    <row r="93" spans="1:180" ht="16" customHeight="1" thickBot="1" x14ac:dyDescent="0.4">
      <c r="A93" s="150"/>
      <c r="B93" s="144"/>
      <c r="D93" s="157"/>
      <c r="E93" s="156"/>
      <c r="F93" s="156"/>
      <c r="G93" s="156"/>
      <c r="H93" s="156"/>
      <c r="I93" s="156"/>
      <c r="J93" s="644"/>
      <c r="K93" s="156"/>
      <c r="L93" s="645"/>
      <c r="M93" s="151"/>
      <c r="N93" s="153"/>
      <c r="O93" s="155"/>
      <c r="P93" s="151"/>
      <c r="Q93" s="151"/>
      <c r="R93" s="151"/>
      <c r="S93" s="153"/>
      <c r="T93" s="153"/>
      <c r="U93" s="153"/>
      <c r="V93" s="155"/>
      <c r="W93" s="482">
        <f>SUM(W89:W92)</f>
        <v>0</v>
      </c>
      <c r="Y93" s="153"/>
      <c r="Z93" s="153"/>
      <c r="AA93" s="153"/>
      <c r="AB93" s="155"/>
      <c r="AC93" s="482">
        <f>SUM(AC89:AC92)</f>
        <v>0</v>
      </c>
      <c r="AE93" s="153"/>
      <c r="AF93" s="153"/>
      <c r="AG93" s="153"/>
      <c r="AH93" s="155"/>
      <c r="AI93" s="482">
        <f>SUM(AI89:AI92)</f>
        <v>0</v>
      </c>
      <c r="AK93" s="153"/>
      <c r="AL93" s="153"/>
      <c r="AM93" s="153"/>
      <c r="AN93" s="155"/>
      <c r="AO93" s="471">
        <f>SUM(AO89:AO92)</f>
        <v>0</v>
      </c>
      <c r="AT93" s="151"/>
      <c r="AU93" s="153"/>
      <c r="AV93" s="153"/>
      <c r="AW93" s="153"/>
      <c r="AX93" s="155"/>
      <c r="AY93" s="154">
        <f>SUM(AY89:AY92)</f>
        <v>0</v>
      </c>
      <c r="BA93" s="153"/>
      <c r="BB93" s="153"/>
      <c r="BC93" s="153"/>
      <c r="BD93" s="155"/>
      <c r="BE93" s="154">
        <f>SUM(BE89:BE92)</f>
        <v>0</v>
      </c>
      <c r="BG93" s="153"/>
      <c r="BH93" s="153"/>
      <c r="BI93" s="153"/>
      <c r="BJ93" s="155"/>
      <c r="BK93" s="154">
        <f>SUM(BK89:BK92)</f>
        <v>0</v>
      </c>
      <c r="BM93" s="153"/>
      <c r="BN93" s="153"/>
      <c r="BO93" s="153"/>
      <c r="BP93" s="155"/>
      <c r="BQ93" s="154">
        <f>SUM(BQ89:BQ92)</f>
        <v>0</v>
      </c>
      <c r="BV93" s="151"/>
      <c r="BW93" s="153"/>
      <c r="BX93" s="153"/>
      <c r="BY93" s="153"/>
      <c r="BZ93" s="155"/>
      <c r="CA93" s="154">
        <f>SUM(CA89:CA92)</f>
        <v>0</v>
      </c>
      <c r="CC93" s="153"/>
      <c r="CD93" s="153"/>
      <c r="CE93" s="153"/>
      <c r="CF93" s="155"/>
      <c r="CG93" s="154">
        <f>SUM(CG89:CG92)</f>
        <v>0</v>
      </c>
      <c r="CI93" s="153"/>
      <c r="CJ93" s="153"/>
      <c r="CK93" s="153"/>
      <c r="CL93" s="155"/>
      <c r="CM93" s="154">
        <f>SUM(CM89:CM92)</f>
        <v>0</v>
      </c>
      <c r="CO93" s="153"/>
      <c r="CP93" s="153"/>
      <c r="CQ93" s="153"/>
      <c r="CR93" s="155"/>
      <c r="CS93" s="154">
        <f>SUM(CS89:CS92)</f>
        <v>0</v>
      </c>
      <c r="CX93" s="151"/>
      <c r="CY93" s="153"/>
      <c r="CZ93" s="153"/>
      <c r="DA93" s="153"/>
      <c r="DB93" s="155"/>
      <c r="DC93" s="154">
        <f>SUM(DC89:DC92)</f>
        <v>0</v>
      </c>
      <c r="DE93" s="153"/>
      <c r="DF93" s="153"/>
      <c r="DG93" s="153"/>
      <c r="DH93" s="155"/>
      <c r="DI93" s="154">
        <f>SUM(DI89:DI92)</f>
        <v>0</v>
      </c>
      <c r="DK93" s="153"/>
      <c r="DL93" s="153"/>
      <c r="DM93" s="153"/>
      <c r="DN93" s="155"/>
      <c r="DO93" s="154">
        <f>SUM(DO89:DO92)</f>
        <v>0</v>
      </c>
      <c r="DQ93" s="153"/>
      <c r="DR93" s="153"/>
      <c r="DS93" s="153"/>
      <c r="DT93" s="155"/>
      <c r="DU93" s="154">
        <f>SUM(DU89:DU92)</f>
        <v>0</v>
      </c>
      <c r="DZ93" s="151"/>
      <c r="EA93" s="152"/>
      <c r="EB93" s="471">
        <f>SUM(EB89:EB92)</f>
        <v>0</v>
      </c>
      <c r="EC93" s="150"/>
      <c r="ED93" s="144"/>
      <c r="EV93" s="153"/>
      <c r="EW93" s="153"/>
      <c r="EX93" s="153"/>
      <c r="EY93" s="152"/>
      <c r="EZ93" s="151"/>
      <c r="FT93" s="153"/>
      <c r="FU93" s="153"/>
      <c r="FV93" s="153"/>
      <c r="FW93" s="152"/>
      <c r="FX93" s="151"/>
    </row>
    <row r="94" spans="1:180" ht="6" customHeight="1" x14ac:dyDescent="0.3">
      <c r="B94" s="129"/>
      <c r="C94" s="128"/>
      <c r="D94" s="128"/>
      <c r="E94" s="125"/>
      <c r="F94" s="125"/>
      <c r="G94" s="125"/>
      <c r="H94" s="125"/>
      <c r="I94" s="125"/>
      <c r="J94" s="632"/>
      <c r="K94" s="125"/>
      <c r="L94" s="633"/>
      <c r="M94" s="125"/>
      <c r="N94" s="125"/>
      <c r="O94" s="125"/>
      <c r="P94" s="125"/>
      <c r="Q94" s="125"/>
      <c r="R94" s="125"/>
      <c r="S94" s="125"/>
      <c r="T94" s="125"/>
      <c r="U94" s="125"/>
      <c r="V94" s="126"/>
      <c r="W94" s="125"/>
      <c r="Y94" s="125"/>
      <c r="Z94" s="125"/>
      <c r="AA94" s="125"/>
      <c r="AB94" s="126"/>
      <c r="AC94" s="125"/>
      <c r="AE94" s="125"/>
      <c r="AF94" s="125"/>
      <c r="AG94" s="125"/>
      <c r="AH94" s="126"/>
      <c r="AI94" s="125"/>
      <c r="AK94" s="125"/>
      <c r="AL94" s="125"/>
      <c r="AM94" s="125"/>
      <c r="AN94" s="126"/>
      <c r="AO94" s="125"/>
      <c r="EC94" s="150"/>
    </row>
    <row r="95" spans="1:180" ht="6" customHeight="1" x14ac:dyDescent="0.25">
      <c r="B95" s="149"/>
      <c r="C95" s="186"/>
      <c r="D95" s="186"/>
      <c r="E95" s="186"/>
      <c r="F95" s="186"/>
      <c r="G95" s="186"/>
      <c r="H95" s="617"/>
      <c r="I95" s="617"/>
      <c r="J95" s="646"/>
      <c r="K95" s="186"/>
      <c r="L95" s="647"/>
      <c r="M95" s="186"/>
      <c r="S95" s="186"/>
      <c r="T95" s="186"/>
      <c r="U95" s="186"/>
      <c r="V95" s="187"/>
      <c r="W95" s="186"/>
      <c r="Y95" s="186"/>
      <c r="Z95" s="186"/>
      <c r="AA95" s="187"/>
      <c r="AB95" s="187"/>
      <c r="AC95" s="187"/>
      <c r="AE95" s="186"/>
      <c r="AF95" s="187"/>
      <c r="AG95" s="186"/>
      <c r="AH95" s="186"/>
      <c r="AI95" s="186"/>
      <c r="AK95" s="186"/>
      <c r="AL95" s="187"/>
      <c r="AM95" s="186"/>
      <c r="AN95" s="186"/>
      <c r="AO95" s="186"/>
      <c r="AU95" s="186"/>
      <c r="AV95" s="186"/>
      <c r="AW95" s="187"/>
      <c r="AX95" s="187"/>
      <c r="AY95" s="187"/>
      <c r="BA95" s="186"/>
      <c r="BB95" s="186"/>
      <c r="BC95" s="187"/>
      <c r="BD95" s="187"/>
      <c r="BE95" s="187"/>
      <c r="BG95" s="186"/>
      <c r="BH95" s="187"/>
      <c r="BI95" s="186"/>
      <c r="BJ95" s="186"/>
      <c r="BK95" s="186"/>
      <c r="BM95" s="186"/>
      <c r="BN95" s="187"/>
      <c r="BO95" s="186"/>
      <c r="BP95" s="186"/>
      <c r="BQ95" s="186"/>
      <c r="BW95" s="186"/>
      <c r="BX95" s="186"/>
      <c r="BY95" s="187"/>
      <c r="BZ95" s="187"/>
      <c r="CA95" s="187"/>
      <c r="CC95" s="186"/>
      <c r="CD95" s="186"/>
      <c r="CE95" s="187"/>
      <c r="CF95" s="187"/>
      <c r="CG95" s="187"/>
      <c r="CI95" s="186"/>
      <c r="CJ95" s="187"/>
      <c r="CK95" s="186"/>
      <c r="CL95" s="186"/>
      <c r="CM95" s="186"/>
      <c r="CO95" s="186"/>
      <c r="CP95" s="187"/>
      <c r="CQ95" s="186"/>
      <c r="CR95" s="186"/>
      <c r="CS95" s="186"/>
      <c r="CY95" s="186"/>
      <c r="CZ95" s="186"/>
      <c r="DA95" s="187"/>
      <c r="DB95" s="187"/>
      <c r="DC95" s="187"/>
      <c r="DE95" s="186"/>
      <c r="DF95" s="186"/>
      <c r="DG95" s="187"/>
      <c r="DH95" s="187"/>
      <c r="DI95" s="187"/>
      <c r="DK95" s="186"/>
      <c r="DL95" s="187"/>
      <c r="DM95" s="186"/>
      <c r="DN95" s="186"/>
      <c r="DO95" s="186"/>
      <c r="DQ95" s="186"/>
      <c r="DR95" s="187"/>
      <c r="DS95" s="186"/>
      <c r="DT95" s="186"/>
      <c r="DU95" s="186"/>
      <c r="DZ95" s="186"/>
      <c r="EA95" s="186"/>
      <c r="EB95" s="186"/>
      <c r="EC95" s="148"/>
    </row>
    <row r="96" spans="1:180" ht="6" customHeight="1" thickBot="1" x14ac:dyDescent="0.3">
      <c r="B96" s="144"/>
      <c r="C96" s="118"/>
      <c r="J96" s="628"/>
      <c r="L96" s="629"/>
      <c r="EC96" s="150"/>
    </row>
    <row r="97" spans="1:180" ht="18.5" thickBot="1" x14ac:dyDescent="0.3">
      <c r="B97" s="144"/>
      <c r="C97" s="118"/>
      <c r="J97" s="628"/>
      <c r="L97" s="629"/>
      <c r="U97" s="185"/>
      <c r="W97" s="185"/>
      <c r="Y97" s="456" t="str">
        <f>$C$3</f>
        <v>Jährlicher Mehrkostenfaktor (Lohn)</v>
      </c>
      <c r="Z97" s="457"/>
      <c r="AA97" s="457"/>
      <c r="AB97" s="458"/>
      <c r="AC97" s="601">
        <f>$E$3</f>
        <v>0</v>
      </c>
      <c r="AD97" s="459"/>
      <c r="AE97" s="456" t="str">
        <f>$C$3</f>
        <v>Jährlicher Mehrkostenfaktor (Lohn)</v>
      </c>
      <c r="AF97" s="457"/>
      <c r="AG97" s="457"/>
      <c r="AH97" s="458"/>
      <c r="AI97" s="602">
        <f>$E$3</f>
        <v>0</v>
      </c>
      <c r="AJ97" s="459"/>
      <c r="AK97" s="456" t="str">
        <f>$C$3</f>
        <v>Jährlicher Mehrkostenfaktor (Lohn)</v>
      </c>
      <c r="AL97" s="457"/>
      <c r="AM97" s="457"/>
      <c r="AN97" s="458"/>
      <c r="AO97" s="602">
        <f>$E$3</f>
        <v>0</v>
      </c>
      <c r="AU97" s="143" t="str">
        <f>$C$3</f>
        <v>Jährlicher Mehrkostenfaktor (Lohn)</v>
      </c>
      <c r="AV97" s="143"/>
      <c r="AW97" s="143"/>
      <c r="AX97" s="143"/>
      <c r="AY97" s="184">
        <f>$E$3</f>
        <v>0</v>
      </c>
      <c r="BA97" s="143" t="str">
        <f>$C$3</f>
        <v>Jährlicher Mehrkostenfaktor (Lohn)</v>
      </c>
      <c r="BB97" s="143"/>
      <c r="BC97" s="143"/>
      <c r="BD97" s="143"/>
      <c r="BE97" s="184">
        <f>$E$3</f>
        <v>0</v>
      </c>
      <c r="BG97" s="143" t="str">
        <f>$C$3</f>
        <v>Jährlicher Mehrkostenfaktor (Lohn)</v>
      </c>
      <c r="BH97" s="143"/>
      <c r="BI97" s="143"/>
      <c r="BJ97" s="143"/>
      <c r="BK97" s="184">
        <f>$E$3</f>
        <v>0</v>
      </c>
      <c r="BM97" s="143" t="str">
        <f>$C$3</f>
        <v>Jährlicher Mehrkostenfaktor (Lohn)</v>
      </c>
      <c r="BN97" s="143"/>
      <c r="BO97" s="143"/>
      <c r="BP97" s="143"/>
      <c r="BQ97" s="184">
        <f>$E$3</f>
        <v>0</v>
      </c>
      <c r="BW97" s="143" t="str">
        <f>$C$3</f>
        <v>Jährlicher Mehrkostenfaktor (Lohn)</v>
      </c>
      <c r="BX97" s="143"/>
      <c r="BY97" s="143"/>
      <c r="BZ97" s="143"/>
      <c r="CA97" s="184">
        <f>$E$3</f>
        <v>0</v>
      </c>
      <c r="CC97" s="143" t="str">
        <f>$C$3</f>
        <v>Jährlicher Mehrkostenfaktor (Lohn)</v>
      </c>
      <c r="CD97" s="143"/>
      <c r="CE97" s="143"/>
      <c r="CF97" s="143"/>
      <c r="CG97" s="184">
        <f>$E$3</f>
        <v>0</v>
      </c>
      <c r="CI97" s="143" t="str">
        <f>$C$3</f>
        <v>Jährlicher Mehrkostenfaktor (Lohn)</v>
      </c>
      <c r="CJ97" s="143"/>
      <c r="CK97" s="143"/>
      <c r="CL97" s="143"/>
      <c r="CM97" s="184">
        <f>$E$3</f>
        <v>0</v>
      </c>
      <c r="CO97" s="143" t="str">
        <f>$C$3</f>
        <v>Jährlicher Mehrkostenfaktor (Lohn)</v>
      </c>
      <c r="CP97" s="143"/>
      <c r="CQ97" s="143"/>
      <c r="CR97" s="143"/>
      <c r="CS97" s="184">
        <f>$E$3</f>
        <v>0</v>
      </c>
      <c r="CY97" s="143" t="str">
        <f>$C$3</f>
        <v>Jährlicher Mehrkostenfaktor (Lohn)</v>
      </c>
      <c r="CZ97" s="143"/>
      <c r="DA97" s="143"/>
      <c r="DB97" s="143"/>
      <c r="DC97" s="184">
        <f>$E$3</f>
        <v>0</v>
      </c>
      <c r="DE97" s="143" t="str">
        <f>$C$3</f>
        <v>Jährlicher Mehrkostenfaktor (Lohn)</v>
      </c>
      <c r="DF97" s="143"/>
      <c r="DG97" s="143"/>
      <c r="DH97" s="143"/>
      <c r="DI97" s="184">
        <f>$E$3</f>
        <v>0</v>
      </c>
      <c r="DK97" s="143" t="str">
        <f>$C$3</f>
        <v>Jährlicher Mehrkostenfaktor (Lohn)</v>
      </c>
      <c r="DL97" s="143"/>
      <c r="DM97" s="143"/>
      <c r="DN97" s="143"/>
      <c r="DO97" s="184">
        <f>$E$3</f>
        <v>0</v>
      </c>
      <c r="DQ97" s="143" t="str">
        <f>$C$3</f>
        <v>Jährlicher Mehrkostenfaktor (Lohn)</v>
      </c>
      <c r="DR97" s="143"/>
      <c r="DS97" s="143"/>
      <c r="DT97" s="143"/>
      <c r="DU97" s="184">
        <f>$E$3</f>
        <v>0</v>
      </c>
      <c r="EC97" s="150"/>
    </row>
    <row r="98" spans="1:180" ht="18.75" customHeight="1" thickBot="1" x14ac:dyDescent="0.3">
      <c r="B98" s="144"/>
      <c r="C98" s="118"/>
      <c r="J98" s="628"/>
      <c r="L98" s="629"/>
      <c r="T98" s="670"/>
      <c r="Y98" s="459"/>
      <c r="Z98" s="459"/>
      <c r="AA98" s="600"/>
      <c r="AB98" s="600"/>
      <c r="AC98" s="600"/>
      <c r="AD98" s="459"/>
      <c r="AE98" s="459"/>
      <c r="AF98" s="459"/>
      <c r="AG98" s="600"/>
      <c r="AH98" s="600"/>
      <c r="AI98" s="600"/>
      <c r="AJ98" s="459"/>
      <c r="AK98" s="459"/>
      <c r="AL98" s="459"/>
      <c r="AM98" s="600"/>
      <c r="AN98" s="600"/>
      <c r="AO98" s="600"/>
      <c r="BH98" s="118"/>
      <c r="BI98" s="119"/>
      <c r="BJ98" s="119"/>
      <c r="BK98" s="119"/>
      <c r="BN98" s="118"/>
      <c r="BO98" s="119"/>
      <c r="BP98" s="119"/>
      <c r="BQ98" s="119"/>
      <c r="CJ98" s="118"/>
      <c r="CK98" s="119"/>
      <c r="CL98" s="119"/>
      <c r="CM98" s="119"/>
      <c r="CP98" s="118"/>
      <c r="CQ98" s="119"/>
      <c r="CR98" s="119"/>
      <c r="CS98" s="119"/>
      <c r="DL98" s="118"/>
      <c r="DM98" s="119"/>
      <c r="DN98" s="119"/>
      <c r="DO98" s="119"/>
      <c r="DR98" s="118"/>
      <c r="DS98" s="119"/>
      <c r="DT98" s="119"/>
      <c r="DU98" s="119"/>
      <c r="EC98" s="150"/>
    </row>
    <row r="99" spans="1:180" ht="18.5" thickBot="1" x14ac:dyDescent="0.3">
      <c r="B99" s="144"/>
      <c r="C99" s="118"/>
      <c r="J99" s="628"/>
      <c r="L99" s="629"/>
      <c r="N99" s="1272" t="s">
        <v>194</v>
      </c>
      <c r="O99" s="1273"/>
      <c r="P99" s="1274"/>
      <c r="U99" s="185"/>
      <c r="W99" s="185"/>
      <c r="Y99" s="456" t="str">
        <f>$C$4</f>
        <v>Jährliche Effizienzsteigergung (Aufwand)</v>
      </c>
      <c r="Z99" s="457"/>
      <c r="AA99" s="457"/>
      <c r="AB99" s="458"/>
      <c r="AC99" s="602">
        <f>$E$4</f>
        <v>0</v>
      </c>
      <c r="AD99" s="459"/>
      <c r="AE99" s="456" t="str">
        <f>$C$4</f>
        <v>Jährliche Effizienzsteigergung (Aufwand)</v>
      </c>
      <c r="AF99" s="457"/>
      <c r="AG99" s="457"/>
      <c r="AH99" s="458"/>
      <c r="AI99" s="602">
        <f>$E$4</f>
        <v>0</v>
      </c>
      <c r="AJ99" s="459"/>
      <c r="AK99" s="456" t="str">
        <f>$C$4</f>
        <v>Jährliche Effizienzsteigergung (Aufwand)</v>
      </c>
      <c r="AL99" s="457"/>
      <c r="AM99" s="457"/>
      <c r="AN99" s="458"/>
      <c r="AO99" s="602">
        <f>$E$4</f>
        <v>0</v>
      </c>
      <c r="AU99" s="143" t="str">
        <f>$C$4</f>
        <v>Jährliche Effizienzsteigergung (Aufwand)</v>
      </c>
      <c r="AV99" s="143"/>
      <c r="AW99" s="143"/>
      <c r="AX99" s="143"/>
      <c r="AY99" s="184">
        <f>$E$4</f>
        <v>0</v>
      </c>
      <c r="BA99" s="143" t="str">
        <f>$C$4</f>
        <v>Jährliche Effizienzsteigergung (Aufwand)</v>
      </c>
      <c r="BB99" s="143"/>
      <c r="BC99" s="143"/>
      <c r="BD99" s="143"/>
      <c r="BE99" s="184">
        <f>$E$4</f>
        <v>0</v>
      </c>
      <c r="BG99" s="143" t="str">
        <f>$C$4</f>
        <v>Jährliche Effizienzsteigergung (Aufwand)</v>
      </c>
      <c r="BH99" s="143"/>
      <c r="BI99" s="143"/>
      <c r="BJ99" s="143"/>
      <c r="BK99" s="184">
        <f>$E$4</f>
        <v>0</v>
      </c>
      <c r="BM99" s="143" t="str">
        <f>$C$4</f>
        <v>Jährliche Effizienzsteigergung (Aufwand)</v>
      </c>
      <c r="BN99" s="143"/>
      <c r="BO99" s="143"/>
      <c r="BP99" s="143"/>
      <c r="BQ99" s="184">
        <f>$E$4</f>
        <v>0</v>
      </c>
      <c r="BW99" s="143" t="str">
        <f>$C$4</f>
        <v>Jährliche Effizienzsteigergung (Aufwand)</v>
      </c>
      <c r="BX99" s="143"/>
      <c r="BY99" s="143"/>
      <c r="BZ99" s="143"/>
      <c r="CA99" s="184">
        <f>$E$4</f>
        <v>0</v>
      </c>
      <c r="CC99" s="143" t="str">
        <f>$C$4</f>
        <v>Jährliche Effizienzsteigergung (Aufwand)</v>
      </c>
      <c r="CD99" s="143"/>
      <c r="CE99" s="143"/>
      <c r="CF99" s="143"/>
      <c r="CG99" s="184">
        <f>$E$4</f>
        <v>0</v>
      </c>
      <c r="CI99" s="143" t="str">
        <f>$C$4</f>
        <v>Jährliche Effizienzsteigergung (Aufwand)</v>
      </c>
      <c r="CJ99" s="143"/>
      <c r="CK99" s="143"/>
      <c r="CL99" s="143"/>
      <c r="CM99" s="184">
        <f>$E$4</f>
        <v>0</v>
      </c>
      <c r="CO99" s="143" t="str">
        <f>$C$4</f>
        <v>Jährliche Effizienzsteigergung (Aufwand)</v>
      </c>
      <c r="CP99" s="143"/>
      <c r="CQ99" s="143"/>
      <c r="CR99" s="143"/>
      <c r="CS99" s="184">
        <f>$E$4</f>
        <v>0</v>
      </c>
      <c r="CY99" s="143" t="str">
        <f>$C$4</f>
        <v>Jährliche Effizienzsteigergung (Aufwand)</v>
      </c>
      <c r="CZ99" s="143"/>
      <c r="DA99" s="143"/>
      <c r="DB99" s="143"/>
      <c r="DC99" s="184">
        <f>$E$4</f>
        <v>0</v>
      </c>
      <c r="DE99" s="143" t="str">
        <f>$C$4</f>
        <v>Jährliche Effizienzsteigergung (Aufwand)</v>
      </c>
      <c r="DF99" s="143"/>
      <c r="DG99" s="143"/>
      <c r="DH99" s="143"/>
      <c r="DI99" s="184">
        <f>$E$4</f>
        <v>0</v>
      </c>
      <c r="DK99" s="143" t="str">
        <f>$C$4</f>
        <v>Jährliche Effizienzsteigergung (Aufwand)</v>
      </c>
      <c r="DL99" s="143"/>
      <c r="DM99" s="143"/>
      <c r="DN99" s="143"/>
      <c r="DO99" s="184">
        <f>$E$4</f>
        <v>0</v>
      </c>
      <c r="DQ99" s="143" t="str">
        <f>$C$4</f>
        <v>Jährliche Effizienzsteigergung (Aufwand)</v>
      </c>
      <c r="DR99" s="143"/>
      <c r="DS99" s="143"/>
      <c r="DT99" s="143"/>
      <c r="DU99" s="184">
        <f>$E$4</f>
        <v>0</v>
      </c>
      <c r="EC99" s="150"/>
    </row>
    <row r="100" spans="1:180" s="177" customFormat="1" ht="36" x14ac:dyDescent="0.4">
      <c r="A100" s="181"/>
      <c r="B100" s="575"/>
      <c r="C100" s="593"/>
      <c r="D100" s="814" t="s">
        <v>195</v>
      </c>
      <c r="E100" s="582"/>
      <c r="F100" s="582"/>
      <c r="G100" s="582"/>
      <c r="H100" s="582"/>
      <c r="I100" s="582"/>
      <c r="J100" s="657"/>
      <c r="K100" s="584"/>
      <c r="L100" s="585" t="s">
        <v>81</v>
      </c>
      <c r="M100" s="174"/>
      <c r="N100" s="689" t="s">
        <v>82</v>
      </c>
      <c r="O100" s="690" t="s">
        <v>83</v>
      </c>
      <c r="P100" s="691" t="s">
        <v>45</v>
      </c>
      <c r="Q100" s="183"/>
      <c r="R100" s="183"/>
      <c r="S100" s="708" t="s">
        <v>81</v>
      </c>
      <c r="T100" s="709" t="s">
        <v>82</v>
      </c>
      <c r="U100" s="709" t="s">
        <v>45</v>
      </c>
      <c r="V100" s="709" t="s">
        <v>196</v>
      </c>
      <c r="W100" s="710" t="s">
        <v>197</v>
      </c>
      <c r="Y100" s="708" t="s">
        <v>81</v>
      </c>
      <c r="Z100" s="709" t="s">
        <v>82</v>
      </c>
      <c r="AA100" s="709" t="s">
        <v>45</v>
      </c>
      <c r="AB100" s="709" t="s">
        <v>196</v>
      </c>
      <c r="AC100" s="710" t="s">
        <v>197</v>
      </c>
      <c r="AE100" s="708" t="s">
        <v>81</v>
      </c>
      <c r="AF100" s="709" t="s">
        <v>82</v>
      </c>
      <c r="AG100" s="709" t="s">
        <v>45</v>
      </c>
      <c r="AH100" s="709" t="s">
        <v>196</v>
      </c>
      <c r="AI100" s="710" t="s">
        <v>197</v>
      </c>
      <c r="AK100" s="708" t="s">
        <v>81</v>
      </c>
      <c r="AL100" s="709" t="s">
        <v>82</v>
      </c>
      <c r="AM100" s="709" t="s">
        <v>45</v>
      </c>
      <c r="AN100" s="709" t="s">
        <v>196</v>
      </c>
      <c r="AO100" s="710" t="s">
        <v>197</v>
      </c>
      <c r="AT100" s="183"/>
      <c r="AU100" s="182" t="s">
        <v>81</v>
      </c>
      <c r="AV100" s="182" t="s">
        <v>82</v>
      </c>
      <c r="AW100" s="182" t="s">
        <v>45</v>
      </c>
      <c r="AX100" s="182" t="s">
        <v>196</v>
      </c>
      <c r="AY100" s="182" t="s">
        <v>197</v>
      </c>
      <c r="BA100" s="182" t="s">
        <v>81</v>
      </c>
      <c r="BB100" s="182" t="s">
        <v>82</v>
      </c>
      <c r="BC100" s="182" t="s">
        <v>45</v>
      </c>
      <c r="BD100" s="182" t="s">
        <v>196</v>
      </c>
      <c r="BE100" s="182" t="s">
        <v>197</v>
      </c>
      <c r="BG100" s="182" t="s">
        <v>81</v>
      </c>
      <c r="BH100" s="182" t="s">
        <v>82</v>
      </c>
      <c r="BI100" s="182" t="s">
        <v>45</v>
      </c>
      <c r="BJ100" s="182" t="s">
        <v>196</v>
      </c>
      <c r="BK100" s="182" t="s">
        <v>197</v>
      </c>
      <c r="BM100" s="182" t="s">
        <v>81</v>
      </c>
      <c r="BN100" s="182" t="s">
        <v>82</v>
      </c>
      <c r="BO100" s="182" t="s">
        <v>45</v>
      </c>
      <c r="BP100" s="182" t="s">
        <v>196</v>
      </c>
      <c r="BQ100" s="182" t="s">
        <v>197</v>
      </c>
      <c r="BV100" s="183"/>
      <c r="BW100" s="182" t="s">
        <v>81</v>
      </c>
      <c r="BX100" s="182" t="s">
        <v>82</v>
      </c>
      <c r="BY100" s="182" t="s">
        <v>45</v>
      </c>
      <c r="BZ100" s="182" t="s">
        <v>196</v>
      </c>
      <c r="CA100" s="182" t="s">
        <v>197</v>
      </c>
      <c r="CC100" s="182" t="s">
        <v>81</v>
      </c>
      <c r="CD100" s="182" t="s">
        <v>82</v>
      </c>
      <c r="CE100" s="182" t="s">
        <v>45</v>
      </c>
      <c r="CF100" s="182" t="s">
        <v>196</v>
      </c>
      <c r="CG100" s="182" t="s">
        <v>197</v>
      </c>
      <c r="CI100" s="182" t="s">
        <v>81</v>
      </c>
      <c r="CJ100" s="182" t="s">
        <v>82</v>
      </c>
      <c r="CK100" s="182" t="s">
        <v>45</v>
      </c>
      <c r="CL100" s="182" t="s">
        <v>196</v>
      </c>
      <c r="CM100" s="182" t="s">
        <v>197</v>
      </c>
      <c r="CO100" s="182" t="s">
        <v>81</v>
      </c>
      <c r="CP100" s="182" t="s">
        <v>82</v>
      </c>
      <c r="CQ100" s="182" t="s">
        <v>45</v>
      </c>
      <c r="CR100" s="182" t="s">
        <v>196</v>
      </c>
      <c r="CS100" s="182" t="s">
        <v>197</v>
      </c>
      <c r="CX100" s="183"/>
      <c r="CY100" s="182" t="s">
        <v>81</v>
      </c>
      <c r="CZ100" s="182" t="s">
        <v>82</v>
      </c>
      <c r="DA100" s="182" t="s">
        <v>45</v>
      </c>
      <c r="DB100" s="182" t="s">
        <v>196</v>
      </c>
      <c r="DC100" s="182" t="s">
        <v>197</v>
      </c>
      <c r="DE100" s="182" t="s">
        <v>81</v>
      </c>
      <c r="DF100" s="182" t="s">
        <v>82</v>
      </c>
      <c r="DG100" s="182" t="s">
        <v>45</v>
      </c>
      <c r="DH100" s="182" t="s">
        <v>196</v>
      </c>
      <c r="DI100" s="182" t="s">
        <v>197</v>
      </c>
      <c r="DK100" s="182" t="s">
        <v>81</v>
      </c>
      <c r="DL100" s="182" t="s">
        <v>82</v>
      </c>
      <c r="DM100" s="182" t="s">
        <v>45</v>
      </c>
      <c r="DN100" s="182" t="s">
        <v>196</v>
      </c>
      <c r="DO100" s="182" t="s">
        <v>197</v>
      </c>
      <c r="DQ100" s="182" t="s">
        <v>81</v>
      </c>
      <c r="DR100" s="182" t="s">
        <v>82</v>
      </c>
      <c r="DS100" s="182" t="s">
        <v>45</v>
      </c>
      <c r="DT100" s="182" t="s">
        <v>196</v>
      </c>
      <c r="DU100" s="182" t="s">
        <v>197</v>
      </c>
      <c r="DZ100" s="174"/>
      <c r="EA100" s="708" t="s">
        <v>84</v>
      </c>
      <c r="EB100" s="710" t="s">
        <v>85</v>
      </c>
      <c r="EC100" s="181"/>
      <c r="ED100" s="180"/>
      <c r="EF100" s="179"/>
      <c r="EG100" s="179"/>
      <c r="EH100" s="179"/>
      <c r="EI100" s="179"/>
      <c r="EJ100" s="179"/>
      <c r="EK100" s="179"/>
      <c r="EL100" s="179"/>
      <c r="EM100" s="179"/>
      <c r="EN100" s="179"/>
      <c r="EO100" s="179"/>
      <c r="EP100" s="179"/>
      <c r="EQ100" s="179"/>
      <c r="ER100" s="178"/>
      <c r="ES100" s="178"/>
      <c r="ET100" s="178"/>
      <c r="EU100" s="174"/>
      <c r="EV100" s="178"/>
      <c r="EW100" s="178"/>
      <c r="EX100" s="178"/>
      <c r="EY100" s="178"/>
      <c r="EZ100" s="178"/>
      <c r="FD100" s="179"/>
      <c r="FE100" s="179"/>
      <c r="FF100" s="179"/>
      <c r="FG100" s="179"/>
      <c r="FH100" s="179"/>
      <c r="FI100" s="179"/>
      <c r="FJ100" s="179"/>
      <c r="FK100" s="179"/>
      <c r="FL100" s="179"/>
      <c r="FM100" s="179"/>
      <c r="FN100" s="179"/>
      <c r="FO100" s="179"/>
      <c r="FP100" s="178"/>
      <c r="FQ100" s="178"/>
      <c r="FR100" s="178"/>
      <c r="FS100" s="174"/>
      <c r="FT100" s="178"/>
      <c r="FU100" s="178"/>
      <c r="FV100" s="178"/>
      <c r="FW100" s="178"/>
      <c r="FX100" s="178"/>
    </row>
    <row r="101" spans="1:180" ht="16" customHeight="1" outlineLevel="1" x14ac:dyDescent="0.35">
      <c r="A101" s="150"/>
      <c r="B101" s="576"/>
      <c r="C101" s="664"/>
      <c r="D101" s="665" t="s">
        <v>86</v>
      </c>
      <c r="E101" s="666" t="s">
        <v>198</v>
      </c>
      <c r="F101" s="666"/>
      <c r="G101" s="666"/>
      <c r="H101" s="666"/>
      <c r="I101" s="667"/>
      <c r="J101" s="668" t="s">
        <v>49</v>
      </c>
      <c r="K101" s="669" t="s">
        <v>88</v>
      </c>
      <c r="L101" s="672" t="str">
        <f>"[" &amp; 'Zusammenfassung (DE)'!$I$14 &amp;"/h]"</f>
        <v>[EUR/h]</v>
      </c>
      <c r="M101" s="158"/>
      <c r="N101" s="692" t="s">
        <v>89</v>
      </c>
      <c r="O101" s="587"/>
      <c r="P101" s="693" t="str">
        <f>"["&amp; 'Zusammenfassung (DE)'!$I$14 &amp;"]"</f>
        <v>[EUR]</v>
      </c>
      <c r="Q101" s="163"/>
      <c r="R101" s="163"/>
      <c r="S101" s="711" t="str">
        <f>"[" &amp; 'Zusammenfassung (DE)'!$I$14 &amp;"/h]"</f>
        <v>[EUR/h]</v>
      </c>
      <c r="T101" s="470" t="s">
        <v>89</v>
      </c>
      <c r="U101" s="470" t="str">
        <f>"["&amp; 'Zusammenfassung (DE)'!$I$14 &amp;"]"</f>
        <v>[EUR]</v>
      </c>
      <c r="V101" s="470"/>
      <c r="W101" s="476" t="str">
        <f>"["&amp; 'Zusammenfassung (DE)'!$I$14 &amp;"]"</f>
        <v>[EUR]</v>
      </c>
      <c r="Y101" s="711" t="str">
        <f>"[" &amp; 'Zusammenfassung (DE)'!$I$14 &amp;"/h]"</f>
        <v>[EUR/h]</v>
      </c>
      <c r="Z101" s="470" t="s">
        <v>89</v>
      </c>
      <c r="AA101" s="470" t="str">
        <f>"["&amp; 'Zusammenfassung (DE)'!$I$14 &amp;"]"</f>
        <v>[EUR]</v>
      </c>
      <c r="AB101" s="470"/>
      <c r="AC101" s="476" t="str">
        <f>"["&amp; 'Zusammenfassung (DE)'!$I$14 &amp;"]"</f>
        <v>[EUR]</v>
      </c>
      <c r="AE101" s="711" t="str">
        <f>"[" &amp; 'Zusammenfassung (DE)'!$I$14 &amp;"/h]"</f>
        <v>[EUR/h]</v>
      </c>
      <c r="AF101" s="470" t="s">
        <v>89</v>
      </c>
      <c r="AG101" s="470" t="str">
        <f>"["&amp; 'Zusammenfassung (DE)'!$I$14 &amp;"]"</f>
        <v>[EUR]</v>
      </c>
      <c r="AH101" s="470"/>
      <c r="AI101" s="476" t="str">
        <f>"["&amp; 'Zusammenfassung (DE)'!$I$14 &amp;"]"</f>
        <v>[EUR]</v>
      </c>
      <c r="AK101" s="711" t="str">
        <f>"[" &amp; 'Zusammenfassung (DE)'!$I$14 &amp;"/h]"</f>
        <v>[EUR/h]</v>
      </c>
      <c r="AL101" s="470" t="s">
        <v>89</v>
      </c>
      <c r="AM101" s="470" t="str">
        <f>"["&amp; 'Zusammenfassung (DE)'!$I$14 &amp;"]"</f>
        <v>[EUR]</v>
      </c>
      <c r="AN101" s="470"/>
      <c r="AO101" s="476" t="str">
        <f>"["&amp; 'Zusammenfassung (DE)'!$I$14 &amp;"]"</f>
        <v>[EUR]</v>
      </c>
      <c r="AT101" s="163"/>
      <c r="AU101" s="176" t="str">
        <f>"[" &amp; 'Zusammenfassung (DE)'!$I$14 &amp;"/h]"</f>
        <v>[EUR/h]</v>
      </c>
      <c r="AV101" s="175" t="s">
        <v>89</v>
      </c>
      <c r="AW101" s="175" t="str">
        <f>"["&amp; 'Zusammenfassung (DE)'!$I$14 &amp;"]"</f>
        <v>[EUR]</v>
      </c>
      <c r="AX101" s="175"/>
      <c r="AY101" s="175" t="str">
        <f>"["&amp; 'Zusammenfassung (DE)'!$I$14 &amp;"]"</f>
        <v>[EUR]</v>
      </c>
      <c r="BA101" s="176" t="str">
        <f>"[" &amp; 'Zusammenfassung (DE)'!$I$14 &amp;"/h]"</f>
        <v>[EUR/h]</v>
      </c>
      <c r="BB101" s="175" t="s">
        <v>89</v>
      </c>
      <c r="BC101" s="175" t="str">
        <f>"["&amp; 'Zusammenfassung (DE)'!$I$14 &amp;"]"</f>
        <v>[EUR]</v>
      </c>
      <c r="BD101" s="175"/>
      <c r="BE101" s="175" t="str">
        <f>"["&amp; 'Zusammenfassung (DE)'!$I$14 &amp;"]"</f>
        <v>[EUR]</v>
      </c>
      <c r="BG101" s="176" t="str">
        <f>"[" &amp; 'Zusammenfassung (DE)'!$I$14 &amp;"/h]"</f>
        <v>[EUR/h]</v>
      </c>
      <c r="BH101" s="175" t="s">
        <v>89</v>
      </c>
      <c r="BI101" s="175" t="str">
        <f>"["&amp; 'Zusammenfassung (DE)'!$I$14 &amp;"]"</f>
        <v>[EUR]</v>
      </c>
      <c r="BJ101" s="175"/>
      <c r="BK101" s="175" t="str">
        <f>"["&amp; 'Zusammenfassung (DE)'!$I$14 &amp;"]"</f>
        <v>[EUR]</v>
      </c>
      <c r="BM101" s="176" t="str">
        <f>"[" &amp; 'Zusammenfassung (DE)'!$I$14 &amp;"/h]"</f>
        <v>[EUR/h]</v>
      </c>
      <c r="BN101" s="175" t="s">
        <v>89</v>
      </c>
      <c r="BO101" s="175" t="str">
        <f>"["&amp; 'Zusammenfassung (DE)'!$I$14 &amp;"]"</f>
        <v>[EUR]</v>
      </c>
      <c r="BP101" s="175"/>
      <c r="BQ101" s="175" t="str">
        <f>"["&amp; 'Zusammenfassung (DE)'!$I$14 &amp;"]"</f>
        <v>[EUR]</v>
      </c>
      <c r="BV101" s="163"/>
      <c r="BW101" s="176" t="str">
        <f>"[" &amp; 'Zusammenfassung (DE)'!$I$14 &amp;"/h]"</f>
        <v>[EUR/h]</v>
      </c>
      <c r="BX101" s="175" t="s">
        <v>89</v>
      </c>
      <c r="BY101" s="175" t="str">
        <f>"["&amp; 'Zusammenfassung (DE)'!$I$14 &amp;"]"</f>
        <v>[EUR]</v>
      </c>
      <c r="BZ101" s="175"/>
      <c r="CA101" s="175" t="str">
        <f>"["&amp; 'Zusammenfassung (DE)'!$I$14 &amp;"]"</f>
        <v>[EUR]</v>
      </c>
      <c r="CC101" s="176" t="str">
        <f>"[" &amp; 'Zusammenfassung (DE)'!$I$14 &amp;"/h]"</f>
        <v>[EUR/h]</v>
      </c>
      <c r="CD101" s="175" t="s">
        <v>89</v>
      </c>
      <c r="CE101" s="175" t="str">
        <f>"["&amp; 'Zusammenfassung (DE)'!$I$14 &amp;"]"</f>
        <v>[EUR]</v>
      </c>
      <c r="CF101" s="175"/>
      <c r="CG101" s="175" t="str">
        <f>"["&amp; 'Zusammenfassung (DE)'!$I$14 &amp;"]"</f>
        <v>[EUR]</v>
      </c>
      <c r="CI101" s="176" t="str">
        <f>"[" &amp; 'Zusammenfassung (DE)'!$I$14 &amp;"/h]"</f>
        <v>[EUR/h]</v>
      </c>
      <c r="CJ101" s="175" t="s">
        <v>89</v>
      </c>
      <c r="CK101" s="175" t="str">
        <f>"["&amp; 'Zusammenfassung (DE)'!$I$14 &amp;"]"</f>
        <v>[EUR]</v>
      </c>
      <c r="CL101" s="175"/>
      <c r="CM101" s="175" t="str">
        <f>"["&amp; 'Zusammenfassung (DE)'!$I$14 &amp;"]"</f>
        <v>[EUR]</v>
      </c>
      <c r="CO101" s="176" t="str">
        <f>"[" &amp; 'Zusammenfassung (DE)'!$I$14 &amp;"/h]"</f>
        <v>[EUR/h]</v>
      </c>
      <c r="CP101" s="175" t="s">
        <v>89</v>
      </c>
      <c r="CQ101" s="175" t="str">
        <f>"["&amp; 'Zusammenfassung (DE)'!$I$14 &amp;"]"</f>
        <v>[EUR]</v>
      </c>
      <c r="CR101" s="175"/>
      <c r="CS101" s="175" t="str">
        <f>"["&amp; 'Zusammenfassung (DE)'!$I$14 &amp;"]"</f>
        <v>[EUR]</v>
      </c>
      <c r="CX101" s="163"/>
      <c r="CY101" s="176" t="str">
        <f>"[" &amp; 'Zusammenfassung (DE)'!$I$14 &amp;"/h]"</f>
        <v>[EUR/h]</v>
      </c>
      <c r="CZ101" s="175" t="s">
        <v>89</v>
      </c>
      <c r="DA101" s="175" t="str">
        <f>"["&amp; 'Zusammenfassung (DE)'!$I$14 &amp;"]"</f>
        <v>[EUR]</v>
      </c>
      <c r="DB101" s="175"/>
      <c r="DC101" s="175" t="str">
        <f>"["&amp; 'Zusammenfassung (DE)'!$I$14 &amp;"]"</f>
        <v>[EUR]</v>
      </c>
      <c r="DE101" s="176" t="str">
        <f>"[" &amp; 'Zusammenfassung (DE)'!$I$14 &amp;"/h]"</f>
        <v>[EUR/h]</v>
      </c>
      <c r="DF101" s="175" t="s">
        <v>89</v>
      </c>
      <c r="DG101" s="175" t="str">
        <f>"["&amp; 'Zusammenfassung (DE)'!$I$14 &amp;"]"</f>
        <v>[EUR]</v>
      </c>
      <c r="DH101" s="175"/>
      <c r="DI101" s="175" t="str">
        <f>"["&amp; 'Zusammenfassung (DE)'!$I$14 &amp;"]"</f>
        <v>[EUR]</v>
      </c>
      <c r="DK101" s="176" t="str">
        <f>"[" &amp; 'Zusammenfassung (DE)'!$I$14 &amp;"/h]"</f>
        <v>[EUR/h]</v>
      </c>
      <c r="DL101" s="175" t="s">
        <v>89</v>
      </c>
      <c r="DM101" s="175" t="str">
        <f>"["&amp; 'Zusammenfassung (DE)'!$I$14 &amp;"]"</f>
        <v>[EUR]</v>
      </c>
      <c r="DN101" s="175"/>
      <c r="DO101" s="175" t="str">
        <f>"["&amp; 'Zusammenfassung (DE)'!$I$14 &amp;"]"</f>
        <v>[EUR]</v>
      </c>
      <c r="DQ101" s="176" t="str">
        <f>"[" &amp; 'Zusammenfassung (DE)'!$I$14 &amp;"/h]"</f>
        <v>[EUR/h]</v>
      </c>
      <c r="DR101" s="175" t="s">
        <v>89</v>
      </c>
      <c r="DS101" s="175" t="str">
        <f>"["&amp; 'Zusammenfassung (DE)'!$I$14 &amp;"]"</f>
        <v>[EUR]</v>
      </c>
      <c r="DT101" s="175"/>
      <c r="DU101" s="175" t="str">
        <f>"["&amp; 'Zusammenfassung (DE)'!$I$14 &amp;"]"</f>
        <v>[EUR]</v>
      </c>
      <c r="DZ101" s="158"/>
      <c r="EA101" s="475" t="s">
        <v>199</v>
      </c>
      <c r="EB101" s="476" t="str">
        <f>"["&amp; 'Zusammenfassung (DE)'!$I$14 &amp;"]"</f>
        <v>[EUR]</v>
      </c>
      <c r="EC101" s="150"/>
      <c r="ED101" s="144"/>
      <c r="EF101" s="163"/>
      <c r="EG101" s="156"/>
      <c r="EH101" s="156"/>
      <c r="EI101" s="156"/>
      <c r="EJ101" s="156"/>
      <c r="EK101" s="156"/>
      <c r="EL101" s="156"/>
      <c r="EM101" s="156"/>
      <c r="EN101" s="156"/>
      <c r="EO101" s="156"/>
      <c r="EP101" s="158"/>
      <c r="EQ101" s="156"/>
      <c r="ER101" s="174"/>
      <c r="ES101" s="174"/>
      <c r="ET101" s="174"/>
      <c r="EU101" s="174"/>
      <c r="EV101" s="174"/>
      <c r="EW101" s="158"/>
      <c r="EX101" s="158"/>
      <c r="EY101" s="156"/>
      <c r="EZ101" s="156"/>
      <c r="FD101" s="163"/>
      <c r="FE101" s="156"/>
      <c r="FF101" s="156"/>
      <c r="FG101" s="156"/>
      <c r="FH101" s="156"/>
      <c r="FI101" s="156"/>
      <c r="FJ101" s="156"/>
      <c r="FK101" s="156"/>
      <c r="FL101" s="156"/>
      <c r="FM101" s="156"/>
      <c r="FN101" s="158"/>
      <c r="FO101" s="156"/>
      <c r="FP101" s="174"/>
      <c r="FQ101" s="174"/>
      <c r="FR101" s="174"/>
      <c r="FS101" s="174"/>
      <c r="FT101" s="174"/>
      <c r="FU101" s="158"/>
      <c r="FV101" s="158"/>
      <c r="FW101" s="156"/>
      <c r="FX101" s="156"/>
    </row>
    <row r="102" spans="1:180" ht="16" customHeight="1" outlineLevel="1" x14ac:dyDescent="0.3">
      <c r="A102" s="150"/>
      <c r="B102" s="577"/>
      <c r="C102" s="913" t="str">
        <f>"SA" &amp; ROW(C102)-ROW($C$100)-1</f>
        <v>SA1</v>
      </c>
      <c r="D102" s="1038" t="s">
        <v>200</v>
      </c>
      <c r="E102" s="1042"/>
      <c r="F102" s="1043"/>
      <c r="G102" s="1044"/>
      <c r="H102" s="1045"/>
      <c r="I102" s="1046" t="s">
        <v>84</v>
      </c>
      <c r="J102" s="658"/>
      <c r="K102" s="658"/>
      <c r="L102" s="673"/>
      <c r="M102" s="111"/>
      <c r="N102" s="694">
        <f>SUM(N103:N105)</f>
        <v>0</v>
      </c>
      <c r="O102" s="588">
        <f>SUM(O103:O105)</f>
        <v>0</v>
      </c>
      <c r="P102" s="695">
        <f>SUM(P103:P105)</f>
        <v>0</v>
      </c>
      <c r="Q102" s="111"/>
      <c r="R102" s="111"/>
      <c r="S102" s="712"/>
      <c r="T102" s="589">
        <f>SUM(T103:T105)</f>
        <v>0</v>
      </c>
      <c r="U102" s="223">
        <f>SUM(U103:U105)</f>
        <v>0</v>
      </c>
      <c r="V102" s="598"/>
      <c r="W102" s="478">
        <f>U102*V102</f>
        <v>0</v>
      </c>
      <c r="Y102" s="712"/>
      <c r="Z102" s="589">
        <f>SUM(Z103:Z105)</f>
        <v>0</v>
      </c>
      <c r="AA102" s="223">
        <f>SUM(AA103:AA105)</f>
        <v>0</v>
      </c>
      <c r="AB102" s="596"/>
      <c r="AC102" s="478">
        <f>AA102*AB102</f>
        <v>0</v>
      </c>
      <c r="AE102" s="712"/>
      <c r="AF102" s="589">
        <f>SUM(AF103:AF105)</f>
        <v>0</v>
      </c>
      <c r="AG102" s="223">
        <f>SUM(AG103:AG105)</f>
        <v>0</v>
      </c>
      <c r="AH102" s="598"/>
      <c r="AI102" s="478">
        <f>AG102*AH102</f>
        <v>0</v>
      </c>
      <c r="AK102" s="712"/>
      <c r="AL102" s="589">
        <f>SUM(AL103:AL105)</f>
        <v>0</v>
      </c>
      <c r="AM102" s="223">
        <f>SUM(AM103:AM105)</f>
        <v>0</v>
      </c>
      <c r="AN102" s="596"/>
      <c r="AO102" s="478">
        <f>AM102*AN102</f>
        <v>0</v>
      </c>
      <c r="AT102" s="111"/>
      <c r="AU102" s="173"/>
      <c r="AV102" s="172">
        <f>SUM(AV103:AV105)</f>
        <v>0</v>
      </c>
      <c r="AW102" s="170">
        <f>SUM(AW103:AW105)</f>
        <v>0</v>
      </c>
      <c r="AX102" s="170"/>
      <c r="AY102" s="170">
        <f>AW102*AX102</f>
        <v>0</v>
      </c>
      <c r="BA102" s="173"/>
      <c r="BB102" s="172">
        <f>SUM(BB103:BB105)</f>
        <v>0</v>
      </c>
      <c r="BC102" s="170">
        <f>SUM(BC103:BC105)</f>
        <v>0</v>
      </c>
      <c r="BD102" s="170"/>
      <c r="BE102" s="170">
        <f>BC102*BD102</f>
        <v>0</v>
      </c>
      <c r="BG102" s="173"/>
      <c r="BH102" s="172">
        <f>SUM(BH103:BH105)</f>
        <v>0</v>
      </c>
      <c r="BI102" s="170">
        <f>SUM(BI103:BI105)</f>
        <v>0</v>
      </c>
      <c r="BJ102" s="170"/>
      <c r="BK102" s="170">
        <f>BI102*BJ102</f>
        <v>0</v>
      </c>
      <c r="BM102" s="173"/>
      <c r="BN102" s="172">
        <f>SUM(BN103:BN105)</f>
        <v>0</v>
      </c>
      <c r="BO102" s="170">
        <f>SUM(BO103:BO105)</f>
        <v>0</v>
      </c>
      <c r="BP102" s="170"/>
      <c r="BQ102" s="170">
        <f>BO102*BP102</f>
        <v>0</v>
      </c>
      <c r="BV102" s="111"/>
      <c r="BW102" s="173"/>
      <c r="BX102" s="172">
        <f>SUM(BX103:BX105)</f>
        <v>0</v>
      </c>
      <c r="BY102" s="170">
        <f>SUM(BY103:BY105)</f>
        <v>0</v>
      </c>
      <c r="BZ102" s="170"/>
      <c r="CA102" s="170">
        <f>BY102*BZ102</f>
        <v>0</v>
      </c>
      <c r="CC102" s="173"/>
      <c r="CD102" s="172">
        <f>SUM(CD103:CD105)</f>
        <v>0</v>
      </c>
      <c r="CE102" s="170">
        <f>SUM(CE103:CE105)</f>
        <v>0</v>
      </c>
      <c r="CF102" s="170"/>
      <c r="CG102" s="170">
        <f>CE102*CF102</f>
        <v>0</v>
      </c>
      <c r="CI102" s="173"/>
      <c r="CJ102" s="172">
        <f>SUM(CJ103:CJ105)</f>
        <v>0</v>
      </c>
      <c r="CK102" s="170">
        <f>SUM(CK103:CK105)</f>
        <v>0</v>
      </c>
      <c r="CL102" s="170"/>
      <c r="CM102" s="170">
        <f>CK102*CL102</f>
        <v>0</v>
      </c>
      <c r="CO102" s="173"/>
      <c r="CP102" s="172">
        <f>SUM(CP103:CP105)</f>
        <v>0</v>
      </c>
      <c r="CQ102" s="170">
        <f>SUM(CQ103:CQ105)</f>
        <v>0</v>
      </c>
      <c r="CR102" s="170"/>
      <c r="CS102" s="170">
        <f>CQ102*CR102</f>
        <v>0</v>
      </c>
      <c r="CX102" s="111"/>
      <c r="CY102" s="173"/>
      <c r="CZ102" s="172">
        <f>SUM(CZ103:CZ105)</f>
        <v>0</v>
      </c>
      <c r="DA102" s="170">
        <f>SUM(DA103:DA105)</f>
        <v>0</v>
      </c>
      <c r="DB102" s="170"/>
      <c r="DC102" s="170">
        <f>DA102*DB102</f>
        <v>0</v>
      </c>
      <c r="DE102" s="173"/>
      <c r="DF102" s="172">
        <f>SUM(DF103:DF105)</f>
        <v>0</v>
      </c>
      <c r="DG102" s="170">
        <f>SUM(DG103:DG105)</f>
        <v>0</v>
      </c>
      <c r="DH102" s="170"/>
      <c r="DI102" s="170">
        <f>DG102*DH102</f>
        <v>0</v>
      </c>
      <c r="DK102" s="173"/>
      <c r="DL102" s="172">
        <f>SUM(DL103:DL105)</f>
        <v>0</v>
      </c>
      <c r="DM102" s="170">
        <f>SUM(DM103:DM105)</f>
        <v>0</v>
      </c>
      <c r="DN102" s="170"/>
      <c r="DO102" s="170">
        <f>DM102*DN102</f>
        <v>0</v>
      </c>
      <c r="DQ102" s="173"/>
      <c r="DR102" s="172">
        <f>SUM(DR103:DR105)</f>
        <v>0</v>
      </c>
      <c r="DS102" s="170">
        <f>SUM(DS103:DS105)</f>
        <v>0</v>
      </c>
      <c r="DT102" s="170"/>
      <c r="DU102" s="170">
        <f>DS102*DT102</f>
        <v>0</v>
      </c>
      <c r="DZ102" s="111"/>
      <c r="EA102" s="726">
        <f>SUMPRODUCT((S$100:DU$100=V$100)*(S102:DU102))</f>
        <v>0</v>
      </c>
      <c r="EB102" s="486">
        <f>SUMPRODUCT((S$100:DU$100=W$100)*(S102:DU102))</f>
        <v>0</v>
      </c>
      <c r="EC102" s="150"/>
      <c r="ED102" s="144"/>
      <c r="EF102" s="163"/>
      <c r="EG102" s="162"/>
      <c r="EH102" s="162"/>
      <c r="EI102" s="162"/>
      <c r="EJ102" s="162"/>
      <c r="EK102" s="162"/>
      <c r="EL102" s="162"/>
      <c r="EM102" s="162"/>
      <c r="EN102" s="162"/>
      <c r="EO102" s="162"/>
      <c r="EP102" s="162"/>
      <c r="EQ102" s="162"/>
      <c r="ER102" s="161"/>
      <c r="ES102" s="159"/>
      <c r="ET102" s="160"/>
      <c r="EU102" s="160"/>
      <c r="EV102" s="111"/>
      <c r="EW102" s="111"/>
      <c r="EX102" s="159"/>
      <c r="EY102" s="112"/>
      <c r="EZ102" s="112"/>
      <c r="FD102" s="163"/>
      <c r="FE102" s="162"/>
      <c r="FF102" s="162"/>
      <c r="FG102" s="162"/>
      <c r="FH102" s="162"/>
      <c r="FI102" s="162"/>
      <c r="FJ102" s="162"/>
      <c r="FK102" s="162"/>
      <c r="FL102" s="162"/>
      <c r="FM102" s="162"/>
      <c r="FN102" s="162"/>
      <c r="FO102" s="162"/>
      <c r="FP102" s="161"/>
      <c r="FQ102" s="159"/>
      <c r="FR102" s="160"/>
      <c r="FS102" s="160"/>
      <c r="FT102" s="159"/>
      <c r="FU102" s="111"/>
      <c r="FV102" s="159"/>
      <c r="FW102" s="112"/>
      <c r="FX102" s="112"/>
    </row>
    <row r="103" spans="1:180" ht="16" customHeight="1" outlineLevel="2" x14ac:dyDescent="0.3">
      <c r="A103" s="150"/>
      <c r="B103" s="577"/>
      <c r="C103" s="913" t="str">
        <f>"SA" &amp; ROW(C103)-ROW($C$100)-1</f>
        <v>SA2</v>
      </c>
      <c r="D103" s="946" t="s">
        <v>201</v>
      </c>
      <c r="E103" s="755"/>
      <c r="F103" s="756"/>
      <c r="G103" s="757"/>
      <c r="H103" s="758"/>
      <c r="I103" s="759"/>
      <c r="J103" s="677" t="s">
        <v>61</v>
      </c>
      <c r="K103" s="678" t="s">
        <v>61</v>
      </c>
      <c r="L103" s="679">
        <v>0</v>
      </c>
      <c r="M103" s="111"/>
      <c r="N103" s="696"/>
      <c r="O103" s="591"/>
      <c r="P103" s="478">
        <f>N103*$L103</f>
        <v>0</v>
      </c>
      <c r="Q103" s="111"/>
      <c r="R103" s="111"/>
      <c r="S103" s="713">
        <f>L103</f>
        <v>0</v>
      </c>
      <c r="T103" s="171">
        <f>N103</f>
        <v>0</v>
      </c>
      <c r="U103" s="223">
        <f>S103*T103</f>
        <v>0</v>
      </c>
      <c r="V103" s="599"/>
      <c r="W103" s="714"/>
      <c r="Y103" s="713">
        <f>S103*(1+$AC$97)</f>
        <v>0</v>
      </c>
      <c r="Z103" s="171">
        <f>T103*(1-$AC$99)</f>
        <v>0</v>
      </c>
      <c r="AA103" s="223">
        <f>Y103*Z103</f>
        <v>0</v>
      </c>
      <c r="AB103" s="597"/>
      <c r="AC103" s="714"/>
      <c r="AE103" s="713">
        <f>Y103*(1+$AI$97)</f>
        <v>0</v>
      </c>
      <c r="AF103" s="603">
        <f>Z103*(1-$AI$99)</f>
        <v>0</v>
      </c>
      <c r="AG103" s="223">
        <f>AE103*AF103</f>
        <v>0</v>
      </c>
      <c r="AH103" s="599"/>
      <c r="AI103" s="714"/>
      <c r="AK103" s="713">
        <f>AE103*(1+$AO$97)</f>
        <v>0</v>
      </c>
      <c r="AL103" s="171">
        <f>AF103*(1-$AO$99)</f>
        <v>0</v>
      </c>
      <c r="AM103" s="223">
        <f>AK103*AL103</f>
        <v>0</v>
      </c>
      <c r="AN103" s="597"/>
      <c r="AO103" s="714"/>
      <c r="AT103" s="111"/>
      <c r="AU103" s="169">
        <f>AK103*(1+$AY$97)</f>
        <v>0</v>
      </c>
      <c r="AV103" s="171">
        <f>AL103*(1-$AY$99)</f>
        <v>0</v>
      </c>
      <c r="AW103" s="170">
        <f>AU103*AV103</f>
        <v>0</v>
      </c>
      <c r="AX103" s="165"/>
      <c r="AY103" s="111"/>
      <c r="BA103" s="169">
        <f>AU103*(1+$BE$97)</f>
        <v>0</v>
      </c>
      <c r="BB103" s="171">
        <f>AV103*(1-$BE$99)</f>
        <v>0</v>
      </c>
      <c r="BC103" s="170">
        <f>BA103*BB103</f>
        <v>0</v>
      </c>
      <c r="BD103" s="165"/>
      <c r="BE103" s="111"/>
      <c r="BG103" s="169">
        <f>BA103*(1+$BK$97)</f>
        <v>0</v>
      </c>
      <c r="BH103" s="171">
        <f>BB103*(1-$BK$99)</f>
        <v>0</v>
      </c>
      <c r="BI103" s="170">
        <f>BG103*BH103</f>
        <v>0</v>
      </c>
      <c r="BJ103" s="165"/>
      <c r="BK103" s="111"/>
      <c r="BM103" s="169">
        <f>BG103*(1+$BQ$97)</f>
        <v>0</v>
      </c>
      <c r="BN103" s="171">
        <f>BH103*(1-$BQ$99)</f>
        <v>0</v>
      </c>
      <c r="BO103" s="170">
        <f>BM103*BN103</f>
        <v>0</v>
      </c>
      <c r="BP103" s="165"/>
      <c r="BQ103" s="111"/>
      <c r="BV103" s="111"/>
      <c r="BW103" s="169">
        <f>BM103*(1+$CA$97)</f>
        <v>0</v>
      </c>
      <c r="BX103" s="171">
        <f>BN103*(1-$CA$99)</f>
        <v>0</v>
      </c>
      <c r="BY103" s="170">
        <f>BW103*BX103</f>
        <v>0</v>
      </c>
      <c r="BZ103" s="165"/>
      <c r="CA103" s="111"/>
      <c r="CC103" s="169">
        <f>BW103*(1+$CG$97)</f>
        <v>0</v>
      </c>
      <c r="CD103" s="171">
        <f>BX103*(1-$CG$99)</f>
        <v>0</v>
      </c>
      <c r="CE103" s="170">
        <f>CC103*CD103</f>
        <v>0</v>
      </c>
      <c r="CF103" s="165"/>
      <c r="CG103" s="111"/>
      <c r="CI103" s="169">
        <f>CC103*(1+$CM$97)</f>
        <v>0</v>
      </c>
      <c r="CJ103" s="171">
        <f>CD103*(1-$CM$99)</f>
        <v>0</v>
      </c>
      <c r="CK103" s="170">
        <f>CI103*CJ103</f>
        <v>0</v>
      </c>
      <c r="CL103" s="165"/>
      <c r="CM103" s="111"/>
      <c r="CO103" s="169">
        <f>CI103*(1+$CS$97)</f>
        <v>0</v>
      </c>
      <c r="CP103" s="171">
        <f>CJ103*(1-$CS$99)</f>
        <v>0</v>
      </c>
      <c r="CQ103" s="170">
        <f>CO103*CP103</f>
        <v>0</v>
      </c>
      <c r="CR103" s="165"/>
      <c r="CS103" s="111"/>
      <c r="CX103" s="111"/>
      <c r="CY103" s="169">
        <f>CO103*(1+$DC$97)</f>
        <v>0</v>
      </c>
      <c r="CZ103" s="171">
        <f>CP103*(1-$DC$99)</f>
        <v>0</v>
      </c>
      <c r="DA103" s="170">
        <f>CY103*CZ103</f>
        <v>0</v>
      </c>
      <c r="DB103" s="165"/>
      <c r="DC103" s="111"/>
      <c r="DE103" s="169">
        <f>CY103*(1+$DI$97)</f>
        <v>0</v>
      </c>
      <c r="DF103" s="171">
        <f>CZ103*(1-$DI$99)</f>
        <v>0</v>
      </c>
      <c r="DG103" s="170">
        <f>DE103*DF103</f>
        <v>0</v>
      </c>
      <c r="DH103" s="165"/>
      <c r="DI103" s="111"/>
      <c r="DK103" s="169">
        <f>DE103*(1+$DO$97)</f>
        <v>0</v>
      </c>
      <c r="DL103" s="171">
        <f>DF103*(1-$DO$99)</f>
        <v>0</v>
      </c>
      <c r="DM103" s="170">
        <f>DK103*DL103</f>
        <v>0</v>
      </c>
      <c r="DN103" s="165"/>
      <c r="DO103" s="111"/>
      <c r="DQ103" s="169">
        <f>DK103*(1+$DU$97)</f>
        <v>0</v>
      </c>
      <c r="DR103" s="171">
        <f>DL103*(1-$DU$99)</f>
        <v>0</v>
      </c>
      <c r="DS103" s="170">
        <f>DQ103*DR103</f>
        <v>0</v>
      </c>
      <c r="DT103" s="165"/>
      <c r="DU103" s="111"/>
      <c r="DZ103" s="111"/>
      <c r="EA103" s="726"/>
      <c r="EB103" s="486"/>
      <c r="EC103" s="150"/>
      <c r="ED103" s="144"/>
      <c r="EF103" s="163"/>
      <c r="EG103" s="162"/>
      <c r="EH103" s="162"/>
      <c r="EI103" s="162"/>
      <c r="EJ103" s="162"/>
      <c r="EK103" s="162"/>
      <c r="EL103" s="162"/>
      <c r="EM103" s="162"/>
      <c r="EN103" s="162"/>
      <c r="EO103" s="162"/>
      <c r="EP103" s="162"/>
      <c r="EQ103" s="162"/>
      <c r="ER103" s="161"/>
      <c r="ES103" s="159"/>
      <c r="ET103" s="160"/>
      <c r="EU103" s="160"/>
      <c r="EV103" s="111"/>
      <c r="EW103" s="111"/>
      <c r="EX103" s="159"/>
      <c r="EY103" s="112"/>
      <c r="EZ103" s="112"/>
      <c r="FD103" s="163"/>
      <c r="FE103" s="162"/>
      <c r="FF103" s="162"/>
      <c r="FG103" s="162"/>
      <c r="FH103" s="162"/>
      <c r="FI103" s="162"/>
      <c r="FJ103" s="162"/>
      <c r="FK103" s="162"/>
      <c r="FL103" s="162"/>
      <c r="FM103" s="162"/>
      <c r="FN103" s="162"/>
      <c r="FO103" s="162"/>
      <c r="FP103" s="161"/>
      <c r="FQ103" s="159"/>
      <c r="FR103" s="160"/>
      <c r="FS103" s="160"/>
      <c r="FT103" s="159"/>
      <c r="FU103" s="111"/>
      <c r="FV103" s="159"/>
      <c r="FW103" s="112"/>
      <c r="FX103" s="112"/>
    </row>
    <row r="104" spans="1:180" ht="16" customHeight="1" outlineLevel="2" x14ac:dyDescent="0.3">
      <c r="A104" s="150"/>
      <c r="B104" s="577"/>
      <c r="C104" s="913" t="str">
        <f>"SA" &amp; ROW(C104)-ROW($C$100)-1</f>
        <v>SA3</v>
      </c>
      <c r="D104" s="946" t="s">
        <v>202</v>
      </c>
      <c r="E104" s="755"/>
      <c r="F104" s="756"/>
      <c r="G104" s="757"/>
      <c r="H104" s="758"/>
      <c r="I104" s="760"/>
      <c r="J104" s="744" t="s">
        <v>61</v>
      </c>
      <c r="K104" s="678" t="s">
        <v>61</v>
      </c>
      <c r="L104" s="680">
        <v>0</v>
      </c>
      <c r="M104" s="111"/>
      <c r="N104" s="696"/>
      <c r="O104" s="591"/>
      <c r="P104" s="478">
        <f>N104*$L104</f>
        <v>0</v>
      </c>
      <c r="Q104" s="111"/>
      <c r="R104" s="111"/>
      <c r="S104" s="713">
        <f>L104</f>
        <v>0</v>
      </c>
      <c r="T104" s="171">
        <f>N104</f>
        <v>0</v>
      </c>
      <c r="U104" s="223">
        <f>S104*T104</f>
        <v>0</v>
      </c>
      <c r="V104" s="599"/>
      <c r="W104" s="714"/>
      <c r="Y104" s="713">
        <f>S104*(1+$AC$97)</f>
        <v>0</v>
      </c>
      <c r="Z104" s="171">
        <f>T104*(1-$AC$99)</f>
        <v>0</v>
      </c>
      <c r="AA104" s="223">
        <f>Y104*Z104</f>
        <v>0</v>
      </c>
      <c r="AB104" s="597"/>
      <c r="AC104" s="714"/>
      <c r="AE104" s="713">
        <f>Y104*(1+$AI$97)</f>
        <v>0</v>
      </c>
      <c r="AF104" s="603">
        <f>Z104*(1-$AI$99)</f>
        <v>0</v>
      </c>
      <c r="AG104" s="223">
        <f>AE104*AF104</f>
        <v>0</v>
      </c>
      <c r="AH104" s="599"/>
      <c r="AI104" s="714"/>
      <c r="AK104" s="713">
        <f>AE104*(1+$AO$97)</f>
        <v>0</v>
      </c>
      <c r="AL104" s="171">
        <f>AF104*(1-$AO$99)</f>
        <v>0</v>
      </c>
      <c r="AM104" s="223">
        <f>AK104*AL104</f>
        <v>0</v>
      </c>
      <c r="AN104" s="597"/>
      <c r="AO104" s="714"/>
      <c r="AT104" s="111"/>
      <c r="AU104" s="169">
        <f>AK104*(1+$AY$97)</f>
        <v>0</v>
      </c>
      <c r="AV104" s="171">
        <f>AL104*(1-$AY$99)</f>
        <v>0</v>
      </c>
      <c r="AW104" s="170">
        <f>AU104*AV104</f>
        <v>0</v>
      </c>
      <c r="AX104" s="165"/>
      <c r="AY104" s="111"/>
      <c r="BA104" s="169">
        <f>AU104*(1+$BE$97)</f>
        <v>0</v>
      </c>
      <c r="BB104" s="171">
        <f>AV104*(1-$BE$99)</f>
        <v>0</v>
      </c>
      <c r="BC104" s="170">
        <f>BA104*BB104</f>
        <v>0</v>
      </c>
      <c r="BD104" s="165"/>
      <c r="BE104" s="111"/>
      <c r="BG104" s="169">
        <f>BA104*(1+$BK$97)</f>
        <v>0</v>
      </c>
      <c r="BH104" s="171">
        <f>BB104*(1-$BK$99)</f>
        <v>0</v>
      </c>
      <c r="BI104" s="170">
        <f>BG104*BH104</f>
        <v>0</v>
      </c>
      <c r="BJ104" s="165"/>
      <c r="BK104" s="111"/>
      <c r="BM104" s="169">
        <f>BG104*(1+$BQ$97)</f>
        <v>0</v>
      </c>
      <c r="BN104" s="171">
        <f>BH104*(1-$BQ$99)</f>
        <v>0</v>
      </c>
      <c r="BO104" s="170">
        <f>BM104*BN104</f>
        <v>0</v>
      </c>
      <c r="BP104" s="165"/>
      <c r="BQ104" s="111"/>
      <c r="BV104" s="111"/>
      <c r="BW104" s="169">
        <f>BM104*(1+$CA$97)</f>
        <v>0</v>
      </c>
      <c r="BX104" s="171">
        <f>BN104*(1-$CA$99)</f>
        <v>0</v>
      </c>
      <c r="BY104" s="170">
        <f>BW104*BX104</f>
        <v>0</v>
      </c>
      <c r="BZ104" s="165"/>
      <c r="CA104" s="111"/>
      <c r="CC104" s="169">
        <f>BW104*(1+$CG$97)</f>
        <v>0</v>
      </c>
      <c r="CD104" s="171">
        <f>BX104*(1-$CG$99)</f>
        <v>0</v>
      </c>
      <c r="CE104" s="170">
        <f>CC104*CD104</f>
        <v>0</v>
      </c>
      <c r="CF104" s="165"/>
      <c r="CG104" s="111"/>
      <c r="CI104" s="169">
        <f>CC104*(1+$CM$97)</f>
        <v>0</v>
      </c>
      <c r="CJ104" s="171">
        <f>CD104*(1-$CM$99)</f>
        <v>0</v>
      </c>
      <c r="CK104" s="170">
        <f>CI104*CJ104</f>
        <v>0</v>
      </c>
      <c r="CL104" s="165"/>
      <c r="CM104" s="111"/>
      <c r="CO104" s="169">
        <f>CI104*(1+$CS$97)</f>
        <v>0</v>
      </c>
      <c r="CP104" s="171">
        <f>CJ104*(1-$CS$99)</f>
        <v>0</v>
      </c>
      <c r="CQ104" s="170">
        <f>CO104*CP104</f>
        <v>0</v>
      </c>
      <c r="CR104" s="165"/>
      <c r="CS104" s="111"/>
      <c r="CX104" s="111"/>
      <c r="CY104" s="169">
        <f t="shared" ref="CY104:CY105" si="70">CO104*(1+$DC$97)</f>
        <v>0</v>
      </c>
      <c r="CZ104" s="171">
        <f t="shared" ref="CZ104:CZ105" si="71">CP104*(1-$DC$99)</f>
        <v>0</v>
      </c>
      <c r="DA104" s="170">
        <f>CY104*CZ104</f>
        <v>0</v>
      </c>
      <c r="DB104" s="165"/>
      <c r="DC104" s="111"/>
      <c r="DE104" s="169">
        <f t="shared" ref="DE104:DE105" si="72">CY104*(1+$DI$97)</f>
        <v>0</v>
      </c>
      <c r="DF104" s="171">
        <f t="shared" ref="DF104:DF105" si="73">CZ104*(1-$DI$99)</f>
        <v>0</v>
      </c>
      <c r="DG104" s="170">
        <f>DE104*DF104</f>
        <v>0</v>
      </c>
      <c r="DH104" s="165"/>
      <c r="DI104" s="111"/>
      <c r="DK104" s="169">
        <f t="shared" ref="DK104:DK105" si="74">DE104*(1+$DO$97)</f>
        <v>0</v>
      </c>
      <c r="DL104" s="171">
        <f t="shared" ref="DL104:DL105" si="75">DF104*(1-$DO$99)</f>
        <v>0</v>
      </c>
      <c r="DM104" s="170">
        <f>DK104*DL104</f>
        <v>0</v>
      </c>
      <c r="DN104" s="165"/>
      <c r="DO104" s="111"/>
      <c r="DQ104" s="169">
        <f t="shared" ref="DQ104:DQ105" si="76">DK104*(1+$DU$97)</f>
        <v>0</v>
      </c>
      <c r="DR104" s="171">
        <f t="shared" ref="DR104:DR105" si="77">DL104*(1-$DU$99)</f>
        <v>0</v>
      </c>
      <c r="DS104" s="170">
        <f>DQ104*DR104</f>
        <v>0</v>
      </c>
      <c r="DT104" s="165"/>
      <c r="DU104" s="111"/>
      <c r="DZ104" s="111"/>
      <c r="EA104" s="726"/>
      <c r="EB104" s="486"/>
      <c r="EC104" s="150"/>
      <c r="ED104" s="144"/>
      <c r="EF104" s="163"/>
      <c r="EG104" s="162"/>
      <c r="EH104" s="162"/>
      <c r="EI104" s="162"/>
      <c r="EJ104" s="162"/>
      <c r="EK104" s="162"/>
      <c r="EL104" s="162"/>
      <c r="EM104" s="162"/>
      <c r="EN104" s="162"/>
      <c r="EO104" s="162"/>
      <c r="EP104" s="162"/>
      <c r="EQ104" s="162"/>
      <c r="ER104" s="161"/>
      <c r="ES104" s="159"/>
      <c r="ET104" s="160"/>
      <c r="EU104" s="160"/>
      <c r="EV104" s="111"/>
      <c r="EW104" s="111"/>
      <c r="EX104" s="159"/>
      <c r="EY104" s="112"/>
      <c r="EZ104" s="112"/>
      <c r="FD104" s="163"/>
      <c r="FE104" s="162"/>
      <c r="FF104" s="162"/>
      <c r="FG104" s="162"/>
      <c r="FH104" s="162"/>
      <c r="FI104" s="162"/>
      <c r="FJ104" s="162"/>
      <c r="FK104" s="162"/>
      <c r="FL104" s="162"/>
      <c r="FM104" s="162"/>
      <c r="FN104" s="162"/>
      <c r="FO104" s="162"/>
      <c r="FP104" s="161"/>
      <c r="FQ104" s="159"/>
      <c r="FR104" s="160"/>
      <c r="FS104" s="160"/>
      <c r="FT104" s="159"/>
      <c r="FU104" s="111"/>
      <c r="FV104" s="159"/>
      <c r="FW104" s="112"/>
      <c r="FX104" s="112"/>
    </row>
    <row r="105" spans="1:180" ht="16" customHeight="1" outlineLevel="2" x14ac:dyDescent="0.3">
      <c r="A105" s="150"/>
      <c r="B105" s="577"/>
      <c r="C105" s="913" t="str">
        <f>"SA" &amp; ROW(C105)-ROW($C$100)-1</f>
        <v>SA4</v>
      </c>
      <c r="D105" s="947" t="s">
        <v>203</v>
      </c>
      <c r="E105" s="755"/>
      <c r="F105" s="756"/>
      <c r="G105" s="757"/>
      <c r="H105" s="758"/>
      <c r="I105" s="759"/>
      <c r="J105" s="678" t="s">
        <v>61</v>
      </c>
      <c r="K105" s="678" t="s">
        <v>61</v>
      </c>
      <c r="L105" s="680">
        <v>0</v>
      </c>
      <c r="M105" s="111"/>
      <c r="N105" s="696"/>
      <c r="O105" s="591"/>
      <c r="P105" s="478">
        <f>N105*$L105</f>
        <v>0</v>
      </c>
      <c r="Q105" s="111"/>
      <c r="R105" s="111"/>
      <c r="S105" s="713">
        <f>L105</f>
        <v>0</v>
      </c>
      <c r="T105" s="171">
        <f>N105</f>
        <v>0</v>
      </c>
      <c r="U105" s="223">
        <f>S105*T105</f>
        <v>0</v>
      </c>
      <c r="V105" s="599"/>
      <c r="W105" s="714"/>
      <c r="Y105" s="713">
        <f>S105*(1+$AC$97)</f>
        <v>0</v>
      </c>
      <c r="Z105" s="171">
        <f>T105*(1-$AC$99)</f>
        <v>0</v>
      </c>
      <c r="AA105" s="223">
        <f>Y105*Z105</f>
        <v>0</v>
      </c>
      <c r="AB105" s="597"/>
      <c r="AC105" s="714"/>
      <c r="AE105" s="713">
        <f>Y105*(1+$AI$97)</f>
        <v>0</v>
      </c>
      <c r="AF105" s="603">
        <f>Z105*(1-$AI$99)</f>
        <v>0</v>
      </c>
      <c r="AG105" s="223">
        <f>AE105*AF105</f>
        <v>0</v>
      </c>
      <c r="AH105" s="599"/>
      <c r="AI105" s="714"/>
      <c r="AK105" s="713">
        <f>AE105*(1+$AO$97)</f>
        <v>0</v>
      </c>
      <c r="AL105" s="171">
        <f>AF105*(1-$AO$99)</f>
        <v>0</v>
      </c>
      <c r="AM105" s="223">
        <f>AK105*AL105</f>
        <v>0</v>
      </c>
      <c r="AN105" s="597"/>
      <c r="AO105" s="714"/>
      <c r="AT105" s="111"/>
      <c r="AU105" s="169">
        <f>AK105*(1+$AY$97)</f>
        <v>0</v>
      </c>
      <c r="AV105" s="171">
        <f>AL105*(1-$AY$99)</f>
        <v>0</v>
      </c>
      <c r="AW105" s="170">
        <f>AU105*AV105</f>
        <v>0</v>
      </c>
      <c r="AX105" s="165"/>
      <c r="AY105" s="111"/>
      <c r="BA105" s="169">
        <f>AU105*(1+$BE$97)</f>
        <v>0</v>
      </c>
      <c r="BB105" s="171">
        <f>AV105*(1-$BE$99)</f>
        <v>0</v>
      </c>
      <c r="BC105" s="170">
        <f>BA105*BB105</f>
        <v>0</v>
      </c>
      <c r="BD105" s="165"/>
      <c r="BE105" s="111"/>
      <c r="BG105" s="169">
        <f>BA105*(1+$BK$97)</f>
        <v>0</v>
      </c>
      <c r="BH105" s="171">
        <f>BB105*(1-$BK$99)</f>
        <v>0</v>
      </c>
      <c r="BI105" s="170">
        <f>BG105*BH105</f>
        <v>0</v>
      </c>
      <c r="BJ105" s="165"/>
      <c r="BK105" s="111"/>
      <c r="BM105" s="169">
        <f>BG105*(1+$BQ$97)</f>
        <v>0</v>
      </c>
      <c r="BN105" s="171">
        <f>BH105*(1-$BQ$99)</f>
        <v>0</v>
      </c>
      <c r="BO105" s="170">
        <f>BM105*BN105</f>
        <v>0</v>
      </c>
      <c r="BP105" s="165"/>
      <c r="BQ105" s="111"/>
      <c r="BV105" s="111"/>
      <c r="BW105" s="169">
        <f>BM105*(1+$CA$97)</f>
        <v>0</v>
      </c>
      <c r="BX105" s="171">
        <f>BN105*(1-$CA$99)</f>
        <v>0</v>
      </c>
      <c r="BY105" s="170">
        <f>BW105*BX105</f>
        <v>0</v>
      </c>
      <c r="BZ105" s="165"/>
      <c r="CA105" s="111"/>
      <c r="CC105" s="169">
        <f>BW105*(1+$CG$97)</f>
        <v>0</v>
      </c>
      <c r="CD105" s="171">
        <f>BX105*(1-$CG$99)</f>
        <v>0</v>
      </c>
      <c r="CE105" s="170">
        <f>CC105*CD105</f>
        <v>0</v>
      </c>
      <c r="CF105" s="165"/>
      <c r="CG105" s="111"/>
      <c r="CI105" s="169">
        <f>CC105*(1+$CM$97)</f>
        <v>0</v>
      </c>
      <c r="CJ105" s="171">
        <f>CD105*(1-$CM$99)</f>
        <v>0</v>
      </c>
      <c r="CK105" s="170">
        <f>CI105*CJ105</f>
        <v>0</v>
      </c>
      <c r="CL105" s="165"/>
      <c r="CM105" s="111"/>
      <c r="CO105" s="169">
        <f>CI105*(1+$CS$97)</f>
        <v>0</v>
      </c>
      <c r="CP105" s="171">
        <f>CJ105*(1-$CS$99)</f>
        <v>0</v>
      </c>
      <c r="CQ105" s="170">
        <f>CO105*CP105</f>
        <v>0</v>
      </c>
      <c r="CR105" s="165"/>
      <c r="CS105" s="111"/>
      <c r="CX105" s="111"/>
      <c r="CY105" s="169">
        <f t="shared" si="70"/>
        <v>0</v>
      </c>
      <c r="CZ105" s="171">
        <f t="shared" si="71"/>
        <v>0</v>
      </c>
      <c r="DA105" s="170">
        <f>CY105*CZ105</f>
        <v>0</v>
      </c>
      <c r="DB105" s="165"/>
      <c r="DC105" s="111"/>
      <c r="DE105" s="169">
        <f t="shared" si="72"/>
        <v>0</v>
      </c>
      <c r="DF105" s="171">
        <f t="shared" si="73"/>
        <v>0</v>
      </c>
      <c r="DG105" s="170">
        <f>DE105*DF105</f>
        <v>0</v>
      </c>
      <c r="DH105" s="165"/>
      <c r="DI105" s="111"/>
      <c r="DK105" s="169">
        <f t="shared" si="74"/>
        <v>0</v>
      </c>
      <c r="DL105" s="171">
        <f t="shared" si="75"/>
        <v>0</v>
      </c>
      <c r="DM105" s="170">
        <f>DK105*DL105</f>
        <v>0</v>
      </c>
      <c r="DN105" s="165"/>
      <c r="DO105" s="111"/>
      <c r="DQ105" s="169">
        <f t="shared" si="76"/>
        <v>0</v>
      </c>
      <c r="DR105" s="171">
        <f t="shared" si="77"/>
        <v>0</v>
      </c>
      <c r="DS105" s="170">
        <f>DQ105*DR105</f>
        <v>0</v>
      </c>
      <c r="DT105" s="165"/>
      <c r="DU105" s="111"/>
      <c r="DZ105" s="111"/>
      <c r="EA105" s="726"/>
      <c r="EB105" s="486"/>
      <c r="EC105" s="150"/>
      <c r="ED105" s="144"/>
      <c r="EF105" s="163"/>
      <c r="EG105" s="162"/>
      <c r="EH105" s="162"/>
      <c r="EI105" s="162"/>
      <c r="EJ105" s="162"/>
      <c r="EK105" s="162"/>
      <c r="EL105" s="162"/>
      <c r="EM105" s="162"/>
      <c r="EN105" s="162"/>
      <c r="EO105" s="162"/>
      <c r="EP105" s="162"/>
      <c r="EQ105" s="162"/>
      <c r="ER105" s="161"/>
      <c r="ES105" s="159"/>
      <c r="ET105" s="160"/>
      <c r="EU105" s="160"/>
      <c r="EV105" s="111"/>
      <c r="EW105" s="111"/>
      <c r="EX105" s="159"/>
      <c r="EY105" s="112"/>
      <c r="EZ105" s="112"/>
      <c r="FD105" s="163"/>
      <c r="FE105" s="162"/>
      <c r="FF105" s="162"/>
      <c r="FG105" s="162"/>
      <c r="FH105" s="162"/>
      <c r="FI105" s="162"/>
      <c r="FJ105" s="162"/>
      <c r="FK105" s="162"/>
      <c r="FL105" s="162"/>
      <c r="FM105" s="162"/>
      <c r="FN105" s="162"/>
      <c r="FO105" s="162"/>
      <c r="FP105" s="161"/>
      <c r="FQ105" s="159"/>
      <c r="FR105" s="160"/>
      <c r="FS105" s="160"/>
      <c r="FT105" s="159"/>
      <c r="FU105" s="111"/>
      <c r="FV105" s="159"/>
      <c r="FW105" s="112"/>
      <c r="FX105" s="112"/>
    </row>
    <row r="106" spans="1:180" ht="16" customHeight="1" outlineLevel="1" x14ac:dyDescent="0.3">
      <c r="A106" s="150"/>
      <c r="B106" s="577"/>
      <c r="C106" s="913"/>
      <c r="D106" s="948"/>
      <c r="E106" s="761"/>
      <c r="F106" s="762"/>
      <c r="G106" s="763"/>
      <c r="H106" s="764"/>
      <c r="I106" s="765"/>
      <c r="J106" s="678" t="s">
        <v>61</v>
      </c>
      <c r="K106" s="678" t="s">
        <v>61</v>
      </c>
      <c r="L106" s="680">
        <v>0</v>
      </c>
      <c r="M106" s="111"/>
      <c r="N106" s="696"/>
      <c r="O106" s="591"/>
      <c r="P106" s="697"/>
      <c r="Q106" s="111"/>
      <c r="R106" s="111"/>
      <c r="S106" s="715"/>
      <c r="T106" s="166"/>
      <c r="U106" s="111"/>
      <c r="V106" s="606"/>
      <c r="W106" s="714"/>
      <c r="Y106" s="715"/>
      <c r="Z106" s="166"/>
      <c r="AA106" s="165"/>
      <c r="AB106" s="604"/>
      <c r="AC106" s="722"/>
      <c r="AE106" s="715"/>
      <c r="AF106" s="604"/>
      <c r="AG106" s="605"/>
      <c r="AH106" s="607"/>
      <c r="AI106" s="714"/>
      <c r="AK106" s="715"/>
      <c r="AL106" s="165"/>
      <c r="AM106" s="111"/>
      <c r="AN106" s="111"/>
      <c r="AO106" s="714"/>
      <c r="AT106" s="111"/>
      <c r="AU106" s="166"/>
      <c r="AV106" s="166"/>
      <c r="AW106" s="165"/>
      <c r="AX106" s="165"/>
      <c r="AY106" s="165"/>
      <c r="BA106" s="166"/>
      <c r="BB106" s="166"/>
      <c r="BC106" s="165"/>
      <c r="BD106" s="165"/>
      <c r="BE106" s="165"/>
      <c r="BG106" s="166"/>
      <c r="BH106" s="165"/>
      <c r="BI106" s="111"/>
      <c r="BJ106" s="111"/>
      <c r="BK106" s="111"/>
      <c r="BM106" s="166"/>
      <c r="BN106" s="165"/>
      <c r="BO106" s="111"/>
      <c r="BP106" s="111"/>
      <c r="BQ106" s="111"/>
      <c r="BV106" s="111"/>
      <c r="BW106" s="166"/>
      <c r="BX106" s="166"/>
      <c r="BY106" s="165"/>
      <c r="BZ106" s="165"/>
      <c r="CA106" s="165"/>
      <c r="CC106" s="166"/>
      <c r="CD106" s="166"/>
      <c r="CE106" s="165"/>
      <c r="CF106" s="165"/>
      <c r="CG106" s="165"/>
      <c r="CI106" s="166"/>
      <c r="CJ106" s="165"/>
      <c r="CK106" s="111"/>
      <c r="CL106" s="111"/>
      <c r="CM106" s="111"/>
      <c r="CO106" s="166"/>
      <c r="CP106" s="165"/>
      <c r="CQ106" s="111"/>
      <c r="CR106" s="111"/>
      <c r="CS106" s="111"/>
      <c r="CX106" s="111"/>
      <c r="CY106" s="166"/>
      <c r="CZ106" s="166"/>
      <c r="DA106" s="165"/>
      <c r="DB106" s="165"/>
      <c r="DC106" s="165"/>
      <c r="DE106" s="166"/>
      <c r="DF106" s="166"/>
      <c r="DG106" s="165"/>
      <c r="DH106" s="165"/>
      <c r="DI106" s="165"/>
      <c r="DK106" s="166"/>
      <c r="DL106" s="165"/>
      <c r="DM106" s="111"/>
      <c r="DN106" s="111"/>
      <c r="DO106" s="111"/>
      <c r="DQ106" s="166"/>
      <c r="DR106" s="165"/>
      <c r="DS106" s="111"/>
      <c r="DT106" s="111"/>
      <c r="DU106" s="111"/>
      <c r="DZ106" s="111"/>
      <c r="EA106" s="726"/>
      <c r="EB106" s="486"/>
      <c r="EC106" s="150"/>
      <c r="ED106" s="144"/>
      <c r="EF106" s="163"/>
      <c r="EG106" s="162"/>
      <c r="EH106" s="162"/>
      <c r="EI106" s="162"/>
      <c r="EJ106" s="162"/>
      <c r="EK106" s="162"/>
      <c r="EL106" s="162"/>
      <c r="EM106" s="162"/>
      <c r="EN106" s="162"/>
      <c r="EO106" s="162"/>
      <c r="EP106" s="162"/>
      <c r="EQ106" s="162"/>
      <c r="ER106" s="161"/>
      <c r="ES106" s="159"/>
      <c r="ET106" s="160"/>
      <c r="EU106" s="160"/>
      <c r="EV106" s="111"/>
      <c r="EW106" s="111"/>
      <c r="EX106" s="159"/>
      <c r="EY106" s="112"/>
      <c r="EZ106" s="112"/>
      <c r="FD106" s="163"/>
      <c r="FE106" s="162"/>
      <c r="FF106" s="162"/>
      <c r="FG106" s="162"/>
      <c r="FH106" s="162"/>
      <c r="FI106" s="162"/>
      <c r="FJ106" s="162"/>
      <c r="FK106" s="162"/>
      <c r="FL106" s="162"/>
      <c r="FM106" s="162"/>
      <c r="FN106" s="162"/>
      <c r="FO106" s="162"/>
      <c r="FP106" s="161"/>
      <c r="FQ106" s="159"/>
      <c r="FR106" s="160"/>
      <c r="FS106" s="160"/>
      <c r="FT106" s="159"/>
      <c r="FU106" s="111"/>
      <c r="FV106" s="159"/>
      <c r="FW106" s="112"/>
      <c r="FX106" s="112"/>
    </row>
    <row r="107" spans="1:180" ht="16" customHeight="1" outlineLevel="1" collapsed="1" x14ac:dyDescent="0.3">
      <c r="A107" s="150"/>
      <c r="B107" s="671"/>
      <c r="C107" s="932" t="str">
        <f t="shared" ref="C107:C113" si="78">"SA" &amp; ROW(C107)-ROW($C$100)-1</f>
        <v>SA6</v>
      </c>
      <c r="D107" s="1039" t="s">
        <v>204</v>
      </c>
      <c r="E107" s="1047"/>
      <c r="F107" s="1048"/>
      <c r="G107" s="1049"/>
      <c r="H107" s="1050"/>
      <c r="I107" s="1051" t="s">
        <v>84</v>
      </c>
      <c r="J107" s="745"/>
      <c r="K107" s="660"/>
      <c r="L107" s="595"/>
      <c r="M107" s="111"/>
      <c r="N107" s="698">
        <f>SUM(N108:N113)</f>
        <v>0</v>
      </c>
      <c r="O107" s="589">
        <f>SUM(O108:O113)</f>
        <v>0</v>
      </c>
      <c r="P107" s="478">
        <f>SUM(P108:P113)</f>
        <v>0</v>
      </c>
      <c r="Q107" s="111"/>
      <c r="R107" s="111"/>
      <c r="S107" s="712"/>
      <c r="T107" s="589">
        <f>SUM(T108:T113)</f>
        <v>0</v>
      </c>
      <c r="U107" s="223">
        <f>SUM(U108:U113)</f>
        <v>0</v>
      </c>
      <c r="V107" s="598"/>
      <c r="W107" s="478">
        <f>U107*V107</f>
        <v>0</v>
      </c>
      <c r="Y107" s="712"/>
      <c r="Z107" s="589">
        <f>SUM(Z108:Z113)</f>
        <v>0</v>
      </c>
      <c r="AA107" s="223">
        <f>SUM(AA108:AA113)</f>
        <v>0</v>
      </c>
      <c r="AB107" s="596"/>
      <c r="AC107" s="478">
        <f>AA107*AB107</f>
        <v>0</v>
      </c>
      <c r="AE107" s="712"/>
      <c r="AF107" s="589">
        <f>SUM(AF108:AF113)</f>
        <v>0</v>
      </c>
      <c r="AG107" s="223">
        <f>SUM(AG108:AG113)</f>
        <v>0</v>
      </c>
      <c r="AH107" s="598"/>
      <c r="AI107" s="478">
        <f>AG107*AH107</f>
        <v>0</v>
      </c>
      <c r="AK107" s="712"/>
      <c r="AL107" s="589">
        <f>SUM(AL108:AL113)</f>
        <v>0</v>
      </c>
      <c r="AM107" s="223">
        <f>SUM(AM108:AM113)</f>
        <v>0</v>
      </c>
      <c r="AN107" s="596"/>
      <c r="AO107" s="478">
        <f>AM107*AN107</f>
        <v>0</v>
      </c>
      <c r="AT107" s="111"/>
      <c r="AU107" s="173"/>
      <c r="AV107" s="172">
        <f>SUM(AV108:AV113)</f>
        <v>0</v>
      </c>
      <c r="AW107" s="170">
        <f>SUM(AW108:AW113)</f>
        <v>0</v>
      </c>
      <c r="AX107" s="170"/>
      <c r="AY107" s="170">
        <f>AW107*AX107</f>
        <v>0</v>
      </c>
      <c r="BA107" s="173"/>
      <c r="BB107" s="172">
        <f>SUM(BB108:BB113)</f>
        <v>0</v>
      </c>
      <c r="BC107" s="170">
        <f>SUM(BC108:BC113)</f>
        <v>0</v>
      </c>
      <c r="BD107" s="170"/>
      <c r="BE107" s="170">
        <f>BC107*BD107</f>
        <v>0</v>
      </c>
      <c r="BG107" s="173"/>
      <c r="BH107" s="172">
        <f>SUM(BH108:BH113)</f>
        <v>0</v>
      </c>
      <c r="BI107" s="170">
        <f>SUM(BI108:BI113)</f>
        <v>0</v>
      </c>
      <c r="BJ107" s="170"/>
      <c r="BK107" s="170">
        <f>BI107*BJ107</f>
        <v>0</v>
      </c>
      <c r="BM107" s="173"/>
      <c r="BN107" s="172">
        <f>SUM(BN108:BN113)</f>
        <v>0</v>
      </c>
      <c r="BO107" s="170">
        <f>SUM(BO108:BO113)</f>
        <v>0</v>
      </c>
      <c r="BP107" s="170"/>
      <c r="BQ107" s="170">
        <f>BO107*BP107</f>
        <v>0</v>
      </c>
      <c r="BV107" s="111"/>
      <c r="BW107" s="173"/>
      <c r="BX107" s="172">
        <f>SUM(BX108:BX113)</f>
        <v>0</v>
      </c>
      <c r="BY107" s="170">
        <f>SUM(BY108:BY113)</f>
        <v>0</v>
      </c>
      <c r="BZ107" s="170"/>
      <c r="CA107" s="170">
        <f>BY107*BZ107</f>
        <v>0</v>
      </c>
      <c r="CC107" s="173"/>
      <c r="CD107" s="172">
        <f>SUM(CD108:CD113)</f>
        <v>0</v>
      </c>
      <c r="CE107" s="170">
        <f>SUM(CE108:CE113)</f>
        <v>0</v>
      </c>
      <c r="CF107" s="170"/>
      <c r="CG107" s="170">
        <f>CE107*CF107</f>
        <v>0</v>
      </c>
      <c r="CI107" s="173"/>
      <c r="CJ107" s="172">
        <f>SUM(CJ108:CJ113)</f>
        <v>0</v>
      </c>
      <c r="CK107" s="170">
        <f>SUM(CK108:CK113)</f>
        <v>0</v>
      </c>
      <c r="CL107" s="170"/>
      <c r="CM107" s="170">
        <f>CK107*CL107</f>
        <v>0</v>
      </c>
      <c r="CO107" s="173"/>
      <c r="CP107" s="172">
        <f>SUM(CP108:CP113)</f>
        <v>0</v>
      </c>
      <c r="CQ107" s="170">
        <f>SUM(CQ108:CQ113)</f>
        <v>0</v>
      </c>
      <c r="CR107" s="170"/>
      <c r="CS107" s="170">
        <f>CQ107*CR107</f>
        <v>0</v>
      </c>
      <c r="CX107" s="111"/>
      <c r="CY107" s="173"/>
      <c r="CZ107" s="172">
        <f>SUM(CZ108:CZ113)</f>
        <v>0</v>
      </c>
      <c r="DA107" s="170">
        <f>SUM(DA108:DA113)</f>
        <v>0</v>
      </c>
      <c r="DB107" s="170"/>
      <c r="DC107" s="170">
        <f>DA107*DB107</f>
        <v>0</v>
      </c>
      <c r="DE107" s="173"/>
      <c r="DF107" s="172">
        <f>SUM(DF108:DF113)</f>
        <v>0</v>
      </c>
      <c r="DG107" s="170">
        <f>SUM(DG108:DG113)</f>
        <v>0</v>
      </c>
      <c r="DH107" s="170"/>
      <c r="DI107" s="170">
        <f>DG107*DH107</f>
        <v>0</v>
      </c>
      <c r="DK107" s="173"/>
      <c r="DL107" s="172">
        <f>SUM(DL108:DL113)</f>
        <v>0</v>
      </c>
      <c r="DM107" s="170">
        <f>SUM(DM108:DM113)</f>
        <v>0</v>
      </c>
      <c r="DN107" s="170"/>
      <c r="DO107" s="170">
        <f>DM107*DN107</f>
        <v>0</v>
      </c>
      <c r="DQ107" s="173"/>
      <c r="DR107" s="172">
        <f>SUM(DR108:DR113)</f>
        <v>0</v>
      </c>
      <c r="DS107" s="170">
        <f>SUM(DS108:DS113)</f>
        <v>0</v>
      </c>
      <c r="DT107" s="170"/>
      <c r="DU107" s="170">
        <f>DS107*DT107</f>
        <v>0</v>
      </c>
      <c r="DZ107" s="111"/>
      <c r="EA107" s="726">
        <f>SUMPRODUCT((S$100:DU$100=V$100)*(S107:DU107))</f>
        <v>0</v>
      </c>
      <c r="EB107" s="486">
        <f>SUMPRODUCT((S$100:DU$100=W$100)*(S107:DU107))</f>
        <v>0</v>
      </c>
      <c r="EC107" s="150"/>
      <c r="ED107" s="144"/>
      <c r="EF107" s="163"/>
      <c r="EG107" s="162"/>
      <c r="EH107" s="162"/>
      <c r="EI107" s="162"/>
      <c r="EJ107" s="162"/>
      <c r="EK107" s="162"/>
      <c r="EL107" s="162"/>
      <c r="EM107" s="162"/>
      <c r="EN107" s="162"/>
      <c r="EO107" s="162"/>
      <c r="EP107" s="162"/>
      <c r="EQ107" s="162"/>
      <c r="ER107" s="161"/>
      <c r="ES107" s="159"/>
      <c r="ET107" s="160"/>
      <c r="EU107" s="160"/>
      <c r="EV107" s="111"/>
      <c r="EW107" s="111"/>
      <c r="EX107" s="159"/>
      <c r="EY107" s="112"/>
      <c r="EZ107" s="112"/>
      <c r="FD107" s="163"/>
      <c r="FE107" s="162"/>
      <c r="FF107" s="162"/>
      <c r="FG107" s="162"/>
      <c r="FH107" s="162"/>
      <c r="FI107" s="162"/>
      <c r="FJ107" s="162"/>
      <c r="FK107" s="162"/>
      <c r="FL107" s="162"/>
      <c r="FM107" s="162"/>
      <c r="FN107" s="162"/>
      <c r="FO107" s="162"/>
      <c r="FP107" s="161"/>
      <c r="FQ107" s="159"/>
      <c r="FR107" s="160"/>
      <c r="FS107" s="160"/>
      <c r="FT107" s="159"/>
      <c r="FU107" s="111"/>
      <c r="FV107" s="159"/>
      <c r="FW107" s="112"/>
      <c r="FX107" s="112"/>
    </row>
    <row r="108" spans="1:180" ht="15" customHeight="1" outlineLevel="2" x14ac:dyDescent="0.3">
      <c r="A108" s="150"/>
      <c r="B108" s="577"/>
      <c r="C108" s="913" t="str">
        <f t="shared" si="78"/>
        <v>SA7</v>
      </c>
      <c r="D108" s="950" t="s">
        <v>205</v>
      </c>
      <c r="E108" s="755"/>
      <c r="F108" s="756"/>
      <c r="G108" s="757"/>
      <c r="H108" s="758"/>
      <c r="I108" s="766"/>
      <c r="J108" s="678" t="s">
        <v>61</v>
      </c>
      <c r="K108" s="678" t="s">
        <v>61</v>
      </c>
      <c r="L108" s="680">
        <v>0</v>
      </c>
      <c r="M108" s="111"/>
      <c r="N108" s="696"/>
      <c r="O108" s="591"/>
      <c r="P108" s="478">
        <f t="shared" ref="P108:P113" si="79">N108*$L108</f>
        <v>0</v>
      </c>
      <c r="Q108" s="111"/>
      <c r="R108" s="111"/>
      <c r="S108" s="713">
        <f t="shared" ref="S108:S113" si="80">L108</f>
        <v>0</v>
      </c>
      <c r="T108" s="171">
        <f t="shared" ref="T108:T113" si="81">N108</f>
        <v>0</v>
      </c>
      <c r="U108" s="223">
        <f t="shared" ref="U108:U113" si="82">S108*T108</f>
        <v>0</v>
      </c>
      <c r="V108" s="599"/>
      <c r="W108" s="714"/>
      <c r="Y108" s="713">
        <f t="shared" ref="Y108:Y113" si="83">S108*(1+$AC$97)</f>
        <v>0</v>
      </c>
      <c r="Z108" s="171">
        <f t="shared" ref="Z108:Z113" si="84">T108*(1-$AC$99)</f>
        <v>0</v>
      </c>
      <c r="AA108" s="223">
        <f t="shared" ref="AA108:AA113" si="85">Y108*Z108</f>
        <v>0</v>
      </c>
      <c r="AB108" s="597"/>
      <c r="AC108" s="714"/>
      <c r="AE108" s="713">
        <f t="shared" ref="AE108:AE113" si="86">Y108*(1+$AI$97)</f>
        <v>0</v>
      </c>
      <c r="AF108" s="603">
        <f t="shared" ref="AF108:AF113" si="87">Z108*(1-$AI$99)</f>
        <v>0</v>
      </c>
      <c r="AG108" s="223">
        <f t="shared" ref="AG108:AG113" si="88">AE108*AF108</f>
        <v>0</v>
      </c>
      <c r="AH108" s="599"/>
      <c r="AI108" s="714"/>
      <c r="AK108" s="713">
        <f t="shared" ref="AK108:AK113" si="89">AE108*(1+$AO$97)</f>
        <v>0</v>
      </c>
      <c r="AL108" s="171">
        <f t="shared" ref="AL108:AL113" si="90">AF108*(1-$AO$99)</f>
        <v>0</v>
      </c>
      <c r="AM108" s="223">
        <f t="shared" ref="AM108:AM113" si="91">AK108*AL108</f>
        <v>0</v>
      </c>
      <c r="AN108" s="597"/>
      <c r="AO108" s="714"/>
      <c r="AT108" s="111"/>
      <c r="AU108" s="169">
        <f t="shared" ref="AU108:AU113" si="92">AK108*(1+$AY$97)</f>
        <v>0</v>
      </c>
      <c r="AV108" s="171">
        <f t="shared" ref="AV108:AV113" si="93">AL108*(1-$AY$99)</f>
        <v>0</v>
      </c>
      <c r="AW108" s="170">
        <f t="shared" ref="AW108:AW113" si="94">AU108*AV108</f>
        <v>0</v>
      </c>
      <c r="AX108" s="165"/>
      <c r="AY108" s="111"/>
      <c r="BA108" s="169">
        <f t="shared" ref="BA108:BA113" si="95">AU108*(1+$BE$97)</f>
        <v>0</v>
      </c>
      <c r="BB108" s="171">
        <f t="shared" ref="BB108:BB113" si="96">AV108*(1-$BE$99)</f>
        <v>0</v>
      </c>
      <c r="BC108" s="170">
        <f t="shared" ref="BC108:BC113" si="97">BA108*BB108</f>
        <v>0</v>
      </c>
      <c r="BD108" s="165"/>
      <c r="BE108" s="111"/>
      <c r="BG108" s="169">
        <f t="shared" ref="BG108:BG113" si="98">BA108*(1+$BK$97)</f>
        <v>0</v>
      </c>
      <c r="BH108" s="171">
        <f t="shared" ref="BH108:BH113" si="99">BB108*(1-$BK$99)</f>
        <v>0</v>
      </c>
      <c r="BI108" s="170">
        <f t="shared" ref="BI108:BI113" si="100">BG108*BH108</f>
        <v>0</v>
      </c>
      <c r="BJ108" s="165"/>
      <c r="BK108" s="111"/>
      <c r="BM108" s="169">
        <f t="shared" ref="BM108:BM113" si="101">BG108*(1+$BQ$97)</f>
        <v>0</v>
      </c>
      <c r="BN108" s="171">
        <f t="shared" ref="BN108:BN113" si="102">BH108*(1-$BQ$99)</f>
        <v>0</v>
      </c>
      <c r="BO108" s="170">
        <f t="shared" ref="BO108:BO113" si="103">BM108*BN108</f>
        <v>0</v>
      </c>
      <c r="BP108" s="165"/>
      <c r="BQ108" s="111"/>
      <c r="BV108" s="111"/>
      <c r="BW108" s="169">
        <f t="shared" ref="BW108:BW113" si="104">BM108*(1+$CA$97)</f>
        <v>0</v>
      </c>
      <c r="BX108" s="171">
        <f t="shared" ref="BX108:BX113" si="105">BN108*(1-$CA$99)</f>
        <v>0</v>
      </c>
      <c r="BY108" s="170">
        <f t="shared" ref="BY108:BY113" si="106">BW108*BX108</f>
        <v>0</v>
      </c>
      <c r="BZ108" s="165"/>
      <c r="CA108" s="111"/>
      <c r="CC108" s="169">
        <f t="shared" ref="CC108:CC113" si="107">BW108*(1+$CG$97)</f>
        <v>0</v>
      </c>
      <c r="CD108" s="171">
        <f t="shared" ref="CD108:CD113" si="108">BX108*(1-$CG$99)</f>
        <v>0</v>
      </c>
      <c r="CE108" s="170">
        <f t="shared" ref="CE108:CE113" si="109">CC108*CD108</f>
        <v>0</v>
      </c>
      <c r="CF108" s="165"/>
      <c r="CG108" s="111"/>
      <c r="CI108" s="169">
        <f t="shared" ref="CI108:CI113" si="110">CC108*(1+$CM$97)</f>
        <v>0</v>
      </c>
      <c r="CJ108" s="171">
        <f t="shared" ref="CJ108:CJ113" si="111">CD108*(1-$CM$99)</f>
        <v>0</v>
      </c>
      <c r="CK108" s="170">
        <f t="shared" ref="CK108:CK113" si="112">CI108*CJ108</f>
        <v>0</v>
      </c>
      <c r="CL108" s="165"/>
      <c r="CM108" s="111"/>
      <c r="CO108" s="169">
        <f t="shared" ref="CO108:CO113" si="113">CI108*(1+$CS$97)</f>
        <v>0</v>
      </c>
      <c r="CP108" s="171">
        <f t="shared" ref="CP108:CP113" si="114">CJ108*(1-$CS$99)</f>
        <v>0</v>
      </c>
      <c r="CQ108" s="170">
        <f t="shared" ref="CQ108:CQ113" si="115">CO108*CP108</f>
        <v>0</v>
      </c>
      <c r="CR108" s="165"/>
      <c r="CS108" s="111"/>
      <c r="CX108" s="111"/>
      <c r="CY108" s="169">
        <f>CO108*(1+$DC$97)</f>
        <v>0</v>
      </c>
      <c r="CZ108" s="171">
        <f>CP108*(1-$DC$99)</f>
        <v>0</v>
      </c>
      <c r="DA108" s="170">
        <f t="shared" ref="DA108:DA113" si="116">CY108*CZ108</f>
        <v>0</v>
      </c>
      <c r="DB108" s="165"/>
      <c r="DC108" s="111"/>
      <c r="DE108" s="169">
        <f>CY108*(1+$DI$97)</f>
        <v>0</v>
      </c>
      <c r="DF108" s="171">
        <f>CZ108*(1-$DI$99)</f>
        <v>0</v>
      </c>
      <c r="DG108" s="170">
        <f t="shared" ref="DG108:DG113" si="117">DE108*DF108</f>
        <v>0</v>
      </c>
      <c r="DH108" s="165"/>
      <c r="DI108" s="111"/>
      <c r="DK108" s="169">
        <f>DE108*(1+$DO$97)</f>
        <v>0</v>
      </c>
      <c r="DL108" s="171">
        <f>DF108*(1-$DO$99)</f>
        <v>0</v>
      </c>
      <c r="DM108" s="170">
        <f t="shared" ref="DM108:DM113" si="118">DK108*DL108</f>
        <v>0</v>
      </c>
      <c r="DN108" s="165"/>
      <c r="DO108" s="111"/>
      <c r="DQ108" s="169">
        <f>DK108*(1+$DU$97)</f>
        <v>0</v>
      </c>
      <c r="DR108" s="171">
        <f>DL108*(1-$DU$99)</f>
        <v>0</v>
      </c>
      <c r="DS108" s="170">
        <f t="shared" ref="DS108:DS113" si="119">DQ108*DR108</f>
        <v>0</v>
      </c>
      <c r="DT108" s="165"/>
      <c r="DU108" s="111"/>
      <c r="DZ108" s="111"/>
      <c r="EA108" s="726"/>
      <c r="EB108" s="486"/>
      <c r="EC108" s="150"/>
      <c r="ED108" s="144"/>
      <c r="EF108" s="163"/>
      <c r="EG108" s="162"/>
      <c r="EH108" s="162"/>
      <c r="EI108" s="162"/>
      <c r="EJ108" s="162"/>
      <c r="EK108" s="162"/>
      <c r="EL108" s="162"/>
      <c r="EM108" s="162"/>
      <c r="EN108" s="162"/>
      <c r="EO108" s="162"/>
      <c r="EP108" s="162"/>
      <c r="EQ108" s="162"/>
      <c r="ER108" s="161"/>
      <c r="ES108" s="159"/>
      <c r="ET108" s="160"/>
      <c r="EU108" s="160"/>
      <c r="EV108" s="111"/>
      <c r="EW108" s="111"/>
      <c r="EX108" s="159"/>
      <c r="EY108" s="112"/>
      <c r="EZ108" s="112"/>
      <c r="FD108" s="163"/>
      <c r="FE108" s="162"/>
      <c r="FF108" s="162"/>
      <c r="FG108" s="162"/>
      <c r="FH108" s="162"/>
      <c r="FI108" s="162"/>
      <c r="FJ108" s="162"/>
      <c r="FK108" s="162"/>
      <c r="FL108" s="162"/>
      <c r="FM108" s="162"/>
      <c r="FN108" s="162"/>
      <c r="FO108" s="162"/>
      <c r="FP108" s="161"/>
      <c r="FQ108" s="159"/>
      <c r="FR108" s="160"/>
      <c r="FS108" s="160"/>
      <c r="FT108" s="159"/>
      <c r="FU108" s="111"/>
      <c r="FV108" s="159"/>
      <c r="FW108" s="112"/>
      <c r="FX108" s="112"/>
    </row>
    <row r="109" spans="1:180" ht="17.25" customHeight="1" outlineLevel="2" x14ac:dyDescent="0.3">
      <c r="A109" s="150"/>
      <c r="B109" s="577"/>
      <c r="C109" s="913" t="str">
        <f t="shared" si="78"/>
        <v>SA8</v>
      </c>
      <c r="D109" s="946" t="s">
        <v>206</v>
      </c>
      <c r="E109" s="761"/>
      <c r="F109" s="762"/>
      <c r="G109" s="763"/>
      <c r="H109" s="764"/>
      <c r="I109" s="765"/>
      <c r="J109" s="681" t="s">
        <v>61</v>
      </c>
      <c r="K109" s="681" t="s">
        <v>61</v>
      </c>
      <c r="L109" s="682">
        <v>0</v>
      </c>
      <c r="M109" s="111"/>
      <c r="N109" s="696"/>
      <c r="O109" s="591"/>
      <c r="P109" s="478">
        <f t="shared" si="79"/>
        <v>0</v>
      </c>
      <c r="Q109" s="111"/>
      <c r="R109" s="111"/>
      <c r="S109" s="713">
        <f t="shared" si="80"/>
        <v>0</v>
      </c>
      <c r="T109" s="171">
        <f t="shared" si="81"/>
        <v>0</v>
      </c>
      <c r="U109" s="223">
        <f t="shared" si="82"/>
        <v>0</v>
      </c>
      <c r="V109" s="599"/>
      <c r="W109" s="714"/>
      <c r="Y109" s="713">
        <f t="shared" si="83"/>
        <v>0</v>
      </c>
      <c r="Z109" s="171">
        <f t="shared" si="84"/>
        <v>0</v>
      </c>
      <c r="AA109" s="223">
        <f t="shared" si="85"/>
        <v>0</v>
      </c>
      <c r="AB109" s="597"/>
      <c r="AC109" s="714"/>
      <c r="AE109" s="713">
        <f t="shared" si="86"/>
        <v>0</v>
      </c>
      <c r="AF109" s="603">
        <f t="shared" si="87"/>
        <v>0</v>
      </c>
      <c r="AG109" s="223">
        <f t="shared" si="88"/>
        <v>0</v>
      </c>
      <c r="AH109" s="599"/>
      <c r="AI109" s="714"/>
      <c r="AK109" s="713">
        <f t="shared" si="89"/>
        <v>0</v>
      </c>
      <c r="AL109" s="171">
        <f t="shared" si="90"/>
        <v>0</v>
      </c>
      <c r="AM109" s="223">
        <f t="shared" si="91"/>
        <v>0</v>
      </c>
      <c r="AN109" s="597"/>
      <c r="AO109" s="714"/>
      <c r="AT109" s="111"/>
      <c r="AU109" s="169">
        <f t="shared" si="92"/>
        <v>0</v>
      </c>
      <c r="AV109" s="171">
        <f t="shared" si="93"/>
        <v>0</v>
      </c>
      <c r="AW109" s="170">
        <f t="shared" si="94"/>
        <v>0</v>
      </c>
      <c r="AX109" s="165"/>
      <c r="AY109" s="111"/>
      <c r="BA109" s="169">
        <f t="shared" si="95"/>
        <v>0</v>
      </c>
      <c r="BB109" s="171">
        <f t="shared" si="96"/>
        <v>0</v>
      </c>
      <c r="BC109" s="170">
        <f t="shared" si="97"/>
        <v>0</v>
      </c>
      <c r="BD109" s="165"/>
      <c r="BE109" s="111"/>
      <c r="BG109" s="169">
        <f t="shared" si="98"/>
        <v>0</v>
      </c>
      <c r="BH109" s="171">
        <f t="shared" si="99"/>
        <v>0</v>
      </c>
      <c r="BI109" s="170">
        <f t="shared" si="100"/>
        <v>0</v>
      </c>
      <c r="BJ109" s="165"/>
      <c r="BK109" s="111"/>
      <c r="BM109" s="169">
        <f t="shared" si="101"/>
        <v>0</v>
      </c>
      <c r="BN109" s="171">
        <f t="shared" si="102"/>
        <v>0</v>
      </c>
      <c r="BO109" s="170">
        <f t="shared" si="103"/>
        <v>0</v>
      </c>
      <c r="BP109" s="165"/>
      <c r="BQ109" s="111"/>
      <c r="BV109" s="111"/>
      <c r="BW109" s="169">
        <f t="shared" si="104"/>
        <v>0</v>
      </c>
      <c r="BX109" s="171">
        <f t="shared" si="105"/>
        <v>0</v>
      </c>
      <c r="BY109" s="170">
        <f t="shared" si="106"/>
        <v>0</v>
      </c>
      <c r="BZ109" s="165"/>
      <c r="CA109" s="111"/>
      <c r="CC109" s="169">
        <f t="shared" si="107"/>
        <v>0</v>
      </c>
      <c r="CD109" s="171">
        <f t="shared" si="108"/>
        <v>0</v>
      </c>
      <c r="CE109" s="170">
        <f t="shared" si="109"/>
        <v>0</v>
      </c>
      <c r="CF109" s="165"/>
      <c r="CG109" s="111"/>
      <c r="CI109" s="169">
        <f t="shared" si="110"/>
        <v>0</v>
      </c>
      <c r="CJ109" s="171">
        <f t="shared" si="111"/>
        <v>0</v>
      </c>
      <c r="CK109" s="170">
        <f t="shared" si="112"/>
        <v>0</v>
      </c>
      <c r="CL109" s="165"/>
      <c r="CM109" s="111"/>
      <c r="CO109" s="169">
        <f t="shared" si="113"/>
        <v>0</v>
      </c>
      <c r="CP109" s="171">
        <f t="shared" si="114"/>
        <v>0</v>
      </c>
      <c r="CQ109" s="170">
        <f t="shared" si="115"/>
        <v>0</v>
      </c>
      <c r="CR109" s="165"/>
      <c r="CS109" s="111"/>
      <c r="CX109" s="111"/>
      <c r="CY109" s="169">
        <f t="shared" ref="CY109:CY113" si="120">CO109*(1+$DC$97)</f>
        <v>0</v>
      </c>
      <c r="CZ109" s="171">
        <f t="shared" ref="CZ109:CZ113" si="121">CP109*(1-$DC$99)</f>
        <v>0</v>
      </c>
      <c r="DA109" s="170">
        <f t="shared" si="116"/>
        <v>0</v>
      </c>
      <c r="DB109" s="165"/>
      <c r="DC109" s="111"/>
      <c r="DE109" s="169">
        <f t="shared" ref="DE109:DE113" si="122">CY109*(1+$DI$97)</f>
        <v>0</v>
      </c>
      <c r="DF109" s="171">
        <f t="shared" ref="DF109:DF113" si="123">CZ109*(1-$DI$99)</f>
        <v>0</v>
      </c>
      <c r="DG109" s="170">
        <f t="shared" si="117"/>
        <v>0</v>
      </c>
      <c r="DH109" s="165"/>
      <c r="DI109" s="111"/>
      <c r="DK109" s="169">
        <f t="shared" ref="DK109:DK113" si="124">DE109*(1+$DO$97)</f>
        <v>0</v>
      </c>
      <c r="DL109" s="171">
        <f t="shared" ref="DL109:DL113" si="125">DF109*(1-$DO$99)</f>
        <v>0</v>
      </c>
      <c r="DM109" s="170">
        <f t="shared" si="118"/>
        <v>0</v>
      </c>
      <c r="DN109" s="165"/>
      <c r="DO109" s="111"/>
      <c r="DQ109" s="169">
        <f t="shared" ref="DQ109:DQ113" si="126">DK109*(1+$DU$97)</f>
        <v>0</v>
      </c>
      <c r="DR109" s="171">
        <f t="shared" ref="DR109:DR113" si="127">DL109*(1-$DU$99)</f>
        <v>0</v>
      </c>
      <c r="DS109" s="170">
        <f t="shared" si="119"/>
        <v>0</v>
      </c>
      <c r="DT109" s="165"/>
      <c r="DU109" s="111"/>
      <c r="DZ109" s="111"/>
      <c r="EA109" s="726"/>
      <c r="EB109" s="486"/>
      <c r="EC109" s="150"/>
      <c r="ED109" s="144"/>
      <c r="EF109" s="163"/>
      <c r="EG109" s="162"/>
      <c r="EH109" s="162"/>
      <c r="EI109" s="162"/>
      <c r="EJ109" s="162"/>
      <c r="EK109" s="162"/>
      <c r="EL109" s="162"/>
      <c r="EM109" s="162"/>
      <c r="EN109" s="162"/>
      <c r="EO109" s="162"/>
      <c r="EP109" s="162"/>
      <c r="EQ109" s="162"/>
      <c r="ER109" s="161"/>
      <c r="ES109" s="159"/>
      <c r="ET109" s="160"/>
      <c r="EU109" s="160"/>
      <c r="EV109" s="111"/>
      <c r="EW109" s="111"/>
      <c r="EX109" s="159"/>
      <c r="EY109" s="112"/>
      <c r="EZ109" s="112"/>
      <c r="FD109" s="163"/>
      <c r="FE109" s="162"/>
      <c r="FF109" s="162"/>
      <c r="FG109" s="162"/>
      <c r="FH109" s="162"/>
      <c r="FI109" s="162"/>
      <c r="FJ109" s="162"/>
      <c r="FK109" s="162"/>
      <c r="FL109" s="162"/>
      <c r="FM109" s="162"/>
      <c r="FN109" s="162"/>
      <c r="FO109" s="162"/>
      <c r="FP109" s="161"/>
      <c r="FQ109" s="159"/>
      <c r="FR109" s="160"/>
      <c r="FS109" s="160"/>
      <c r="FT109" s="159"/>
      <c r="FU109" s="111"/>
      <c r="FV109" s="159"/>
      <c r="FW109" s="112"/>
      <c r="FX109" s="112"/>
    </row>
    <row r="110" spans="1:180" ht="18" customHeight="1" outlineLevel="2" x14ac:dyDescent="0.3">
      <c r="A110" s="150"/>
      <c r="B110" s="577"/>
      <c r="C110" s="932" t="str">
        <f t="shared" si="78"/>
        <v>SA9</v>
      </c>
      <c r="D110" s="951" t="s">
        <v>207</v>
      </c>
      <c r="E110" s="767"/>
      <c r="F110" s="768"/>
      <c r="G110" s="769"/>
      <c r="H110" s="770"/>
      <c r="I110" s="771"/>
      <c r="J110" s="678" t="s">
        <v>61</v>
      </c>
      <c r="K110" s="678" t="s">
        <v>61</v>
      </c>
      <c r="L110" s="680">
        <v>0</v>
      </c>
      <c r="M110" s="111"/>
      <c r="N110" s="696"/>
      <c r="O110" s="591"/>
      <c r="P110" s="478">
        <f t="shared" si="79"/>
        <v>0</v>
      </c>
      <c r="Q110" s="111"/>
      <c r="R110" s="111"/>
      <c r="S110" s="713">
        <f t="shared" si="80"/>
        <v>0</v>
      </c>
      <c r="T110" s="171">
        <f t="shared" si="81"/>
        <v>0</v>
      </c>
      <c r="U110" s="223">
        <f t="shared" si="82"/>
        <v>0</v>
      </c>
      <c r="V110" s="599"/>
      <c r="W110" s="714"/>
      <c r="Y110" s="713">
        <f t="shared" si="83"/>
        <v>0</v>
      </c>
      <c r="Z110" s="171">
        <f t="shared" si="84"/>
        <v>0</v>
      </c>
      <c r="AA110" s="223">
        <f t="shared" si="85"/>
        <v>0</v>
      </c>
      <c r="AB110" s="597"/>
      <c r="AC110" s="714"/>
      <c r="AE110" s="713">
        <f t="shared" si="86"/>
        <v>0</v>
      </c>
      <c r="AF110" s="603">
        <f t="shared" si="87"/>
        <v>0</v>
      </c>
      <c r="AG110" s="223">
        <f t="shared" si="88"/>
        <v>0</v>
      </c>
      <c r="AH110" s="599"/>
      <c r="AI110" s="714"/>
      <c r="AK110" s="713">
        <f t="shared" si="89"/>
        <v>0</v>
      </c>
      <c r="AL110" s="171">
        <f t="shared" si="90"/>
        <v>0</v>
      </c>
      <c r="AM110" s="223">
        <f t="shared" si="91"/>
        <v>0</v>
      </c>
      <c r="AN110" s="597"/>
      <c r="AO110" s="714"/>
      <c r="AT110" s="111"/>
      <c r="AU110" s="169">
        <f t="shared" si="92"/>
        <v>0</v>
      </c>
      <c r="AV110" s="171">
        <f t="shared" si="93"/>
        <v>0</v>
      </c>
      <c r="AW110" s="170">
        <f t="shared" si="94"/>
        <v>0</v>
      </c>
      <c r="AX110" s="165"/>
      <c r="AY110" s="111"/>
      <c r="BA110" s="169">
        <f t="shared" si="95"/>
        <v>0</v>
      </c>
      <c r="BB110" s="171">
        <f t="shared" si="96"/>
        <v>0</v>
      </c>
      <c r="BC110" s="170">
        <f t="shared" si="97"/>
        <v>0</v>
      </c>
      <c r="BD110" s="165"/>
      <c r="BE110" s="111"/>
      <c r="BG110" s="169">
        <f t="shared" si="98"/>
        <v>0</v>
      </c>
      <c r="BH110" s="171">
        <f t="shared" si="99"/>
        <v>0</v>
      </c>
      <c r="BI110" s="170">
        <f t="shared" si="100"/>
        <v>0</v>
      </c>
      <c r="BJ110" s="165"/>
      <c r="BK110" s="111"/>
      <c r="BM110" s="169">
        <f t="shared" si="101"/>
        <v>0</v>
      </c>
      <c r="BN110" s="171">
        <f t="shared" si="102"/>
        <v>0</v>
      </c>
      <c r="BO110" s="170">
        <f t="shared" si="103"/>
        <v>0</v>
      </c>
      <c r="BP110" s="165"/>
      <c r="BQ110" s="111"/>
      <c r="BV110" s="111"/>
      <c r="BW110" s="169">
        <f t="shared" si="104"/>
        <v>0</v>
      </c>
      <c r="BX110" s="171">
        <f t="shared" si="105"/>
        <v>0</v>
      </c>
      <c r="BY110" s="170">
        <f t="shared" si="106"/>
        <v>0</v>
      </c>
      <c r="BZ110" s="165"/>
      <c r="CA110" s="111"/>
      <c r="CC110" s="169">
        <f t="shared" si="107"/>
        <v>0</v>
      </c>
      <c r="CD110" s="171">
        <f t="shared" si="108"/>
        <v>0</v>
      </c>
      <c r="CE110" s="170">
        <f t="shared" si="109"/>
        <v>0</v>
      </c>
      <c r="CF110" s="165"/>
      <c r="CG110" s="111"/>
      <c r="CI110" s="169">
        <f t="shared" si="110"/>
        <v>0</v>
      </c>
      <c r="CJ110" s="171">
        <f t="shared" si="111"/>
        <v>0</v>
      </c>
      <c r="CK110" s="170">
        <f t="shared" si="112"/>
        <v>0</v>
      </c>
      <c r="CL110" s="165"/>
      <c r="CM110" s="111"/>
      <c r="CO110" s="169">
        <f t="shared" si="113"/>
        <v>0</v>
      </c>
      <c r="CP110" s="171">
        <f t="shared" si="114"/>
        <v>0</v>
      </c>
      <c r="CQ110" s="170">
        <f t="shared" si="115"/>
        <v>0</v>
      </c>
      <c r="CR110" s="165"/>
      <c r="CS110" s="111"/>
      <c r="CX110" s="111"/>
      <c r="CY110" s="169">
        <f t="shared" si="120"/>
        <v>0</v>
      </c>
      <c r="CZ110" s="171">
        <f t="shared" si="121"/>
        <v>0</v>
      </c>
      <c r="DA110" s="170">
        <f t="shared" si="116"/>
        <v>0</v>
      </c>
      <c r="DB110" s="165"/>
      <c r="DC110" s="111"/>
      <c r="DE110" s="169">
        <f t="shared" si="122"/>
        <v>0</v>
      </c>
      <c r="DF110" s="171">
        <f t="shared" si="123"/>
        <v>0</v>
      </c>
      <c r="DG110" s="170">
        <f t="shared" si="117"/>
        <v>0</v>
      </c>
      <c r="DH110" s="165"/>
      <c r="DI110" s="111"/>
      <c r="DK110" s="169">
        <f t="shared" si="124"/>
        <v>0</v>
      </c>
      <c r="DL110" s="171">
        <f t="shared" si="125"/>
        <v>0</v>
      </c>
      <c r="DM110" s="170">
        <f t="shared" si="118"/>
        <v>0</v>
      </c>
      <c r="DN110" s="165"/>
      <c r="DO110" s="111"/>
      <c r="DQ110" s="169">
        <f t="shared" si="126"/>
        <v>0</v>
      </c>
      <c r="DR110" s="171">
        <f t="shared" si="127"/>
        <v>0</v>
      </c>
      <c r="DS110" s="170">
        <f t="shared" si="119"/>
        <v>0</v>
      </c>
      <c r="DT110" s="165"/>
      <c r="DU110" s="111"/>
      <c r="DZ110" s="111"/>
      <c r="EA110" s="726"/>
      <c r="EB110" s="486"/>
      <c r="EC110" s="150"/>
      <c r="ED110" s="144"/>
      <c r="EF110" s="163"/>
      <c r="EG110" s="162"/>
      <c r="EH110" s="162"/>
      <c r="EI110" s="162"/>
      <c r="EJ110" s="162"/>
      <c r="EK110" s="162"/>
      <c r="EL110" s="162"/>
      <c r="EM110" s="162"/>
      <c r="EN110" s="162"/>
      <c r="EO110" s="162"/>
      <c r="EP110" s="162"/>
      <c r="EQ110" s="162"/>
      <c r="ER110" s="161"/>
      <c r="ES110" s="159"/>
      <c r="ET110" s="160"/>
      <c r="EU110" s="160"/>
      <c r="EV110" s="111"/>
      <c r="EW110" s="111"/>
      <c r="EX110" s="159"/>
      <c r="EY110" s="112"/>
      <c r="EZ110" s="112"/>
      <c r="FD110" s="163"/>
      <c r="FE110" s="162"/>
      <c r="FF110" s="162"/>
      <c r="FG110" s="162"/>
      <c r="FH110" s="162"/>
      <c r="FI110" s="162"/>
      <c r="FJ110" s="162"/>
      <c r="FK110" s="162"/>
      <c r="FL110" s="162"/>
      <c r="FM110" s="162"/>
      <c r="FN110" s="162"/>
      <c r="FO110" s="162"/>
      <c r="FP110" s="161"/>
      <c r="FQ110" s="159"/>
      <c r="FR110" s="160"/>
      <c r="FS110" s="160"/>
      <c r="FT110" s="159"/>
      <c r="FU110" s="111"/>
      <c r="FV110" s="159"/>
      <c r="FW110" s="112"/>
      <c r="FX110" s="112"/>
    </row>
    <row r="111" spans="1:180" ht="24" customHeight="1" outlineLevel="2" x14ac:dyDescent="0.3">
      <c r="A111" s="150"/>
      <c r="B111" s="577"/>
      <c r="C111" s="913" t="str">
        <f t="shared" si="78"/>
        <v>SA10</v>
      </c>
      <c r="D111" s="926" t="s">
        <v>208</v>
      </c>
      <c r="E111" s="772"/>
      <c r="F111" s="773"/>
      <c r="G111" s="774"/>
      <c r="H111" s="775"/>
      <c r="I111" s="776"/>
      <c r="J111" s="677" t="s">
        <v>61</v>
      </c>
      <c r="K111" s="677" t="s">
        <v>61</v>
      </c>
      <c r="L111" s="679">
        <v>0</v>
      </c>
      <c r="M111" s="111"/>
      <c r="N111" s="696"/>
      <c r="O111" s="591"/>
      <c r="P111" s="478">
        <f t="shared" si="79"/>
        <v>0</v>
      </c>
      <c r="Q111" s="111"/>
      <c r="R111" s="111"/>
      <c r="S111" s="713">
        <f t="shared" si="80"/>
        <v>0</v>
      </c>
      <c r="T111" s="171">
        <f t="shared" si="81"/>
        <v>0</v>
      </c>
      <c r="U111" s="223">
        <f t="shared" si="82"/>
        <v>0</v>
      </c>
      <c r="V111" s="599"/>
      <c r="W111" s="714"/>
      <c r="Y111" s="713">
        <f t="shared" si="83"/>
        <v>0</v>
      </c>
      <c r="Z111" s="171">
        <f t="shared" si="84"/>
        <v>0</v>
      </c>
      <c r="AA111" s="223">
        <f t="shared" si="85"/>
        <v>0</v>
      </c>
      <c r="AB111" s="597"/>
      <c r="AC111" s="714"/>
      <c r="AE111" s="713">
        <f t="shared" si="86"/>
        <v>0</v>
      </c>
      <c r="AF111" s="603">
        <f t="shared" si="87"/>
        <v>0</v>
      </c>
      <c r="AG111" s="223">
        <f t="shared" si="88"/>
        <v>0</v>
      </c>
      <c r="AH111" s="599"/>
      <c r="AI111" s="714"/>
      <c r="AK111" s="713">
        <f t="shared" si="89"/>
        <v>0</v>
      </c>
      <c r="AL111" s="171">
        <f t="shared" si="90"/>
        <v>0</v>
      </c>
      <c r="AM111" s="223">
        <f t="shared" si="91"/>
        <v>0</v>
      </c>
      <c r="AN111" s="597"/>
      <c r="AO111" s="714"/>
      <c r="AT111" s="111"/>
      <c r="AU111" s="169">
        <f t="shared" si="92"/>
        <v>0</v>
      </c>
      <c r="AV111" s="171">
        <f t="shared" si="93"/>
        <v>0</v>
      </c>
      <c r="AW111" s="170">
        <f t="shared" si="94"/>
        <v>0</v>
      </c>
      <c r="AX111" s="165"/>
      <c r="AY111" s="111"/>
      <c r="BA111" s="169">
        <f t="shared" si="95"/>
        <v>0</v>
      </c>
      <c r="BB111" s="171">
        <f t="shared" si="96"/>
        <v>0</v>
      </c>
      <c r="BC111" s="170">
        <f t="shared" si="97"/>
        <v>0</v>
      </c>
      <c r="BD111" s="165"/>
      <c r="BE111" s="111"/>
      <c r="BG111" s="169">
        <f t="shared" si="98"/>
        <v>0</v>
      </c>
      <c r="BH111" s="171">
        <f t="shared" si="99"/>
        <v>0</v>
      </c>
      <c r="BI111" s="170">
        <f t="shared" si="100"/>
        <v>0</v>
      </c>
      <c r="BJ111" s="165"/>
      <c r="BK111" s="111"/>
      <c r="BM111" s="169">
        <f t="shared" si="101"/>
        <v>0</v>
      </c>
      <c r="BN111" s="171">
        <f t="shared" si="102"/>
        <v>0</v>
      </c>
      <c r="BO111" s="170">
        <f t="shared" si="103"/>
        <v>0</v>
      </c>
      <c r="BP111" s="165"/>
      <c r="BQ111" s="111"/>
      <c r="BV111" s="111"/>
      <c r="BW111" s="169">
        <f t="shared" si="104"/>
        <v>0</v>
      </c>
      <c r="BX111" s="171">
        <f t="shared" si="105"/>
        <v>0</v>
      </c>
      <c r="BY111" s="170">
        <f t="shared" si="106"/>
        <v>0</v>
      </c>
      <c r="BZ111" s="165"/>
      <c r="CA111" s="111"/>
      <c r="CC111" s="169">
        <f t="shared" si="107"/>
        <v>0</v>
      </c>
      <c r="CD111" s="171">
        <f t="shared" si="108"/>
        <v>0</v>
      </c>
      <c r="CE111" s="170">
        <f t="shared" si="109"/>
        <v>0</v>
      </c>
      <c r="CF111" s="165"/>
      <c r="CG111" s="111"/>
      <c r="CI111" s="169">
        <f t="shared" si="110"/>
        <v>0</v>
      </c>
      <c r="CJ111" s="171">
        <f t="shared" si="111"/>
        <v>0</v>
      </c>
      <c r="CK111" s="170">
        <f t="shared" si="112"/>
        <v>0</v>
      </c>
      <c r="CL111" s="165"/>
      <c r="CM111" s="111"/>
      <c r="CO111" s="169">
        <f t="shared" si="113"/>
        <v>0</v>
      </c>
      <c r="CP111" s="171">
        <f t="shared" si="114"/>
        <v>0</v>
      </c>
      <c r="CQ111" s="170">
        <f t="shared" si="115"/>
        <v>0</v>
      </c>
      <c r="CR111" s="165"/>
      <c r="CS111" s="111"/>
      <c r="CX111" s="111"/>
      <c r="CY111" s="169">
        <f t="shared" si="120"/>
        <v>0</v>
      </c>
      <c r="CZ111" s="171">
        <f t="shared" si="121"/>
        <v>0</v>
      </c>
      <c r="DA111" s="170">
        <f t="shared" si="116"/>
        <v>0</v>
      </c>
      <c r="DB111" s="165"/>
      <c r="DC111" s="111"/>
      <c r="DE111" s="169">
        <f t="shared" si="122"/>
        <v>0</v>
      </c>
      <c r="DF111" s="171">
        <f t="shared" si="123"/>
        <v>0</v>
      </c>
      <c r="DG111" s="170">
        <f t="shared" si="117"/>
        <v>0</v>
      </c>
      <c r="DH111" s="165"/>
      <c r="DI111" s="111"/>
      <c r="DK111" s="169">
        <f t="shared" si="124"/>
        <v>0</v>
      </c>
      <c r="DL111" s="171">
        <f t="shared" si="125"/>
        <v>0</v>
      </c>
      <c r="DM111" s="170">
        <f t="shared" si="118"/>
        <v>0</v>
      </c>
      <c r="DN111" s="165"/>
      <c r="DO111" s="111"/>
      <c r="DQ111" s="169">
        <f t="shared" si="126"/>
        <v>0</v>
      </c>
      <c r="DR111" s="171">
        <f t="shared" si="127"/>
        <v>0</v>
      </c>
      <c r="DS111" s="170">
        <f t="shared" si="119"/>
        <v>0</v>
      </c>
      <c r="DT111" s="165"/>
      <c r="DU111" s="111"/>
      <c r="DZ111" s="111"/>
      <c r="EA111" s="726"/>
      <c r="EB111" s="486"/>
      <c r="EC111" s="150"/>
      <c r="ED111" s="144"/>
      <c r="EF111" s="163"/>
      <c r="EG111" s="162"/>
      <c r="EH111" s="162"/>
      <c r="EI111" s="162"/>
      <c r="EJ111" s="162"/>
      <c r="EK111" s="162"/>
      <c r="EL111" s="162"/>
      <c r="EM111" s="162"/>
      <c r="EN111" s="162"/>
      <c r="EO111" s="162"/>
      <c r="EP111" s="162"/>
      <c r="EQ111" s="162"/>
      <c r="ER111" s="161"/>
      <c r="ES111" s="159"/>
      <c r="ET111" s="160"/>
      <c r="EU111" s="160"/>
      <c r="EV111" s="111"/>
      <c r="EW111" s="111"/>
      <c r="EX111" s="159"/>
      <c r="EY111" s="112"/>
      <c r="EZ111" s="112"/>
      <c r="FD111" s="163"/>
      <c r="FE111" s="162"/>
      <c r="FF111" s="162"/>
      <c r="FG111" s="162"/>
      <c r="FH111" s="162"/>
      <c r="FI111" s="162"/>
      <c r="FJ111" s="162"/>
      <c r="FK111" s="162"/>
      <c r="FL111" s="162"/>
      <c r="FM111" s="162"/>
      <c r="FN111" s="162"/>
      <c r="FO111" s="162"/>
      <c r="FP111" s="161"/>
      <c r="FQ111" s="159"/>
      <c r="FR111" s="160"/>
      <c r="FS111" s="160"/>
      <c r="FT111" s="159"/>
      <c r="FU111" s="111"/>
      <c r="FV111" s="159"/>
      <c r="FW111" s="112"/>
      <c r="FX111" s="112"/>
    </row>
    <row r="112" spans="1:180" ht="26.25" customHeight="1" outlineLevel="2" x14ac:dyDescent="0.3">
      <c r="A112" s="150"/>
      <c r="B112" s="577"/>
      <c r="C112" s="921" t="str">
        <f t="shared" si="78"/>
        <v>SA11</v>
      </c>
      <c r="D112" s="952" t="s">
        <v>209</v>
      </c>
      <c r="E112" s="777"/>
      <c r="F112" s="778"/>
      <c r="G112" s="779"/>
      <c r="H112" s="780"/>
      <c r="I112" s="766"/>
      <c r="J112" s="677" t="s">
        <v>61</v>
      </c>
      <c r="K112" s="677" t="s">
        <v>61</v>
      </c>
      <c r="L112" s="679">
        <v>0</v>
      </c>
      <c r="M112" s="662"/>
      <c r="N112" s="699"/>
      <c r="O112" s="591"/>
      <c r="P112" s="478">
        <f t="shared" si="79"/>
        <v>0</v>
      </c>
      <c r="Q112" s="111"/>
      <c r="R112" s="111"/>
      <c r="S112" s="713">
        <f t="shared" si="80"/>
        <v>0</v>
      </c>
      <c r="T112" s="171">
        <f t="shared" si="81"/>
        <v>0</v>
      </c>
      <c r="U112" s="223">
        <f t="shared" si="82"/>
        <v>0</v>
      </c>
      <c r="V112" s="599"/>
      <c r="W112" s="714"/>
      <c r="Y112" s="713">
        <f t="shared" si="83"/>
        <v>0</v>
      </c>
      <c r="Z112" s="171">
        <f t="shared" si="84"/>
        <v>0</v>
      </c>
      <c r="AA112" s="223">
        <f t="shared" si="85"/>
        <v>0</v>
      </c>
      <c r="AB112" s="597"/>
      <c r="AC112" s="714"/>
      <c r="AE112" s="713">
        <f t="shared" si="86"/>
        <v>0</v>
      </c>
      <c r="AF112" s="603">
        <f t="shared" si="87"/>
        <v>0</v>
      </c>
      <c r="AG112" s="223">
        <f t="shared" si="88"/>
        <v>0</v>
      </c>
      <c r="AH112" s="599"/>
      <c r="AI112" s="714"/>
      <c r="AK112" s="713">
        <f t="shared" si="89"/>
        <v>0</v>
      </c>
      <c r="AL112" s="171">
        <f t="shared" si="90"/>
        <v>0</v>
      </c>
      <c r="AM112" s="223">
        <f t="shared" si="91"/>
        <v>0</v>
      </c>
      <c r="AN112" s="597"/>
      <c r="AO112" s="714"/>
      <c r="AT112" s="111"/>
      <c r="AU112" s="169">
        <f t="shared" si="92"/>
        <v>0</v>
      </c>
      <c r="AV112" s="171">
        <f t="shared" si="93"/>
        <v>0</v>
      </c>
      <c r="AW112" s="170">
        <f t="shared" si="94"/>
        <v>0</v>
      </c>
      <c r="AX112" s="165"/>
      <c r="AY112" s="111"/>
      <c r="BA112" s="169">
        <f t="shared" si="95"/>
        <v>0</v>
      </c>
      <c r="BB112" s="171">
        <f t="shared" si="96"/>
        <v>0</v>
      </c>
      <c r="BC112" s="170">
        <f t="shared" si="97"/>
        <v>0</v>
      </c>
      <c r="BD112" s="165"/>
      <c r="BE112" s="111"/>
      <c r="BG112" s="169">
        <f t="shared" si="98"/>
        <v>0</v>
      </c>
      <c r="BH112" s="171">
        <f t="shared" si="99"/>
        <v>0</v>
      </c>
      <c r="BI112" s="170">
        <f t="shared" si="100"/>
        <v>0</v>
      </c>
      <c r="BJ112" s="165"/>
      <c r="BK112" s="111"/>
      <c r="BM112" s="169">
        <f t="shared" si="101"/>
        <v>0</v>
      </c>
      <c r="BN112" s="171">
        <f t="shared" si="102"/>
        <v>0</v>
      </c>
      <c r="BO112" s="170">
        <f t="shared" si="103"/>
        <v>0</v>
      </c>
      <c r="BP112" s="165"/>
      <c r="BQ112" s="111"/>
      <c r="BV112" s="111"/>
      <c r="BW112" s="169">
        <f t="shared" si="104"/>
        <v>0</v>
      </c>
      <c r="BX112" s="171">
        <f t="shared" si="105"/>
        <v>0</v>
      </c>
      <c r="BY112" s="170">
        <f t="shared" si="106"/>
        <v>0</v>
      </c>
      <c r="BZ112" s="165"/>
      <c r="CA112" s="111"/>
      <c r="CC112" s="169">
        <f t="shared" si="107"/>
        <v>0</v>
      </c>
      <c r="CD112" s="171">
        <f t="shared" si="108"/>
        <v>0</v>
      </c>
      <c r="CE112" s="170">
        <f t="shared" si="109"/>
        <v>0</v>
      </c>
      <c r="CF112" s="165"/>
      <c r="CG112" s="111"/>
      <c r="CI112" s="169">
        <f t="shared" si="110"/>
        <v>0</v>
      </c>
      <c r="CJ112" s="171">
        <f t="shared" si="111"/>
        <v>0</v>
      </c>
      <c r="CK112" s="170">
        <f t="shared" si="112"/>
        <v>0</v>
      </c>
      <c r="CL112" s="165"/>
      <c r="CM112" s="111"/>
      <c r="CO112" s="169">
        <f t="shared" si="113"/>
        <v>0</v>
      </c>
      <c r="CP112" s="171">
        <f t="shared" si="114"/>
        <v>0</v>
      </c>
      <c r="CQ112" s="170">
        <f t="shared" si="115"/>
        <v>0</v>
      </c>
      <c r="CR112" s="165"/>
      <c r="CS112" s="111"/>
      <c r="CX112" s="111"/>
      <c r="CY112" s="169">
        <f t="shared" si="120"/>
        <v>0</v>
      </c>
      <c r="CZ112" s="171">
        <f t="shared" si="121"/>
        <v>0</v>
      </c>
      <c r="DA112" s="170">
        <f t="shared" si="116"/>
        <v>0</v>
      </c>
      <c r="DB112" s="165"/>
      <c r="DC112" s="111"/>
      <c r="DE112" s="169">
        <f t="shared" si="122"/>
        <v>0</v>
      </c>
      <c r="DF112" s="171">
        <f t="shared" si="123"/>
        <v>0</v>
      </c>
      <c r="DG112" s="170">
        <f t="shared" si="117"/>
        <v>0</v>
      </c>
      <c r="DH112" s="165"/>
      <c r="DI112" s="111"/>
      <c r="DK112" s="169">
        <f t="shared" si="124"/>
        <v>0</v>
      </c>
      <c r="DL112" s="171">
        <f t="shared" si="125"/>
        <v>0</v>
      </c>
      <c r="DM112" s="170">
        <f t="shared" si="118"/>
        <v>0</v>
      </c>
      <c r="DN112" s="165"/>
      <c r="DO112" s="111"/>
      <c r="DQ112" s="169">
        <f t="shared" si="126"/>
        <v>0</v>
      </c>
      <c r="DR112" s="171">
        <f t="shared" si="127"/>
        <v>0</v>
      </c>
      <c r="DS112" s="170">
        <f t="shared" si="119"/>
        <v>0</v>
      </c>
      <c r="DT112" s="165"/>
      <c r="DU112" s="111"/>
      <c r="DZ112" s="111"/>
      <c r="EA112" s="726"/>
      <c r="EB112" s="486"/>
      <c r="EC112" s="150"/>
      <c r="ED112" s="144"/>
      <c r="EF112" s="163"/>
      <c r="EG112" s="162"/>
      <c r="EH112" s="162"/>
      <c r="EI112" s="162"/>
      <c r="EJ112" s="162"/>
      <c r="EK112" s="162"/>
      <c r="EL112" s="162"/>
      <c r="EM112" s="162"/>
      <c r="EN112" s="162"/>
      <c r="EO112" s="162"/>
      <c r="EP112" s="162"/>
      <c r="EQ112" s="162"/>
      <c r="ER112" s="161"/>
      <c r="ES112" s="159"/>
      <c r="ET112" s="160"/>
      <c r="EU112" s="160"/>
      <c r="EV112" s="111"/>
      <c r="EW112" s="111"/>
      <c r="EX112" s="159"/>
      <c r="EY112" s="112"/>
      <c r="EZ112" s="112"/>
      <c r="FD112" s="163"/>
      <c r="FE112" s="162"/>
      <c r="FF112" s="162"/>
      <c r="FG112" s="162"/>
      <c r="FH112" s="162"/>
      <c r="FI112" s="162"/>
      <c r="FJ112" s="162"/>
      <c r="FK112" s="162"/>
      <c r="FL112" s="162"/>
      <c r="FM112" s="162"/>
      <c r="FN112" s="162"/>
      <c r="FO112" s="162"/>
      <c r="FP112" s="161"/>
      <c r="FQ112" s="159"/>
      <c r="FR112" s="160"/>
      <c r="FS112" s="160"/>
      <c r="FT112" s="159"/>
      <c r="FU112" s="111"/>
      <c r="FV112" s="159"/>
      <c r="FW112" s="112"/>
      <c r="FX112" s="112"/>
    </row>
    <row r="113" spans="1:180" ht="18.75" customHeight="1" outlineLevel="2" x14ac:dyDescent="0.3">
      <c r="A113" s="150"/>
      <c r="B113" s="577"/>
      <c r="C113" s="913" t="str">
        <f t="shared" si="78"/>
        <v>SA12</v>
      </c>
      <c r="D113" s="953" t="s">
        <v>210</v>
      </c>
      <c r="E113" s="761"/>
      <c r="F113" s="762"/>
      <c r="G113" s="763"/>
      <c r="H113" s="764"/>
      <c r="I113" s="765"/>
      <c r="J113" s="681" t="s">
        <v>61</v>
      </c>
      <c r="K113" s="681" t="s">
        <v>61</v>
      </c>
      <c r="L113" s="682">
        <v>0</v>
      </c>
      <c r="M113" s="111"/>
      <c r="N113" s="700"/>
      <c r="O113" s="591"/>
      <c r="P113" s="478">
        <f t="shared" si="79"/>
        <v>0</v>
      </c>
      <c r="Q113" s="111"/>
      <c r="R113" s="111"/>
      <c r="S113" s="713">
        <f t="shared" si="80"/>
        <v>0</v>
      </c>
      <c r="T113" s="171">
        <f t="shared" si="81"/>
        <v>0</v>
      </c>
      <c r="U113" s="223">
        <f t="shared" si="82"/>
        <v>0</v>
      </c>
      <c r="V113" s="599"/>
      <c r="W113" s="714"/>
      <c r="Y113" s="713">
        <f t="shared" si="83"/>
        <v>0</v>
      </c>
      <c r="Z113" s="171">
        <f t="shared" si="84"/>
        <v>0</v>
      </c>
      <c r="AA113" s="223">
        <f t="shared" si="85"/>
        <v>0</v>
      </c>
      <c r="AB113" s="597"/>
      <c r="AC113" s="714"/>
      <c r="AE113" s="713">
        <f t="shared" si="86"/>
        <v>0</v>
      </c>
      <c r="AF113" s="603">
        <f t="shared" si="87"/>
        <v>0</v>
      </c>
      <c r="AG113" s="223">
        <f t="shared" si="88"/>
        <v>0</v>
      </c>
      <c r="AH113" s="599"/>
      <c r="AI113" s="714"/>
      <c r="AK113" s="713">
        <f t="shared" si="89"/>
        <v>0</v>
      </c>
      <c r="AL113" s="171">
        <f t="shared" si="90"/>
        <v>0</v>
      </c>
      <c r="AM113" s="223">
        <f t="shared" si="91"/>
        <v>0</v>
      </c>
      <c r="AN113" s="597"/>
      <c r="AO113" s="714"/>
      <c r="AT113" s="111"/>
      <c r="AU113" s="169">
        <f t="shared" si="92"/>
        <v>0</v>
      </c>
      <c r="AV113" s="171">
        <f t="shared" si="93"/>
        <v>0</v>
      </c>
      <c r="AW113" s="170">
        <f t="shared" si="94"/>
        <v>0</v>
      </c>
      <c r="AX113" s="165"/>
      <c r="AY113" s="111"/>
      <c r="BA113" s="169">
        <f t="shared" si="95"/>
        <v>0</v>
      </c>
      <c r="BB113" s="171">
        <f t="shared" si="96"/>
        <v>0</v>
      </c>
      <c r="BC113" s="170">
        <f t="shared" si="97"/>
        <v>0</v>
      </c>
      <c r="BD113" s="165"/>
      <c r="BE113" s="111"/>
      <c r="BG113" s="169">
        <f t="shared" si="98"/>
        <v>0</v>
      </c>
      <c r="BH113" s="171">
        <f t="shared" si="99"/>
        <v>0</v>
      </c>
      <c r="BI113" s="170">
        <f t="shared" si="100"/>
        <v>0</v>
      </c>
      <c r="BJ113" s="165"/>
      <c r="BK113" s="111"/>
      <c r="BM113" s="169">
        <f t="shared" si="101"/>
        <v>0</v>
      </c>
      <c r="BN113" s="171">
        <f t="shared" si="102"/>
        <v>0</v>
      </c>
      <c r="BO113" s="170">
        <f t="shared" si="103"/>
        <v>0</v>
      </c>
      <c r="BP113" s="165"/>
      <c r="BQ113" s="111"/>
      <c r="BV113" s="111"/>
      <c r="BW113" s="169">
        <f t="shared" si="104"/>
        <v>0</v>
      </c>
      <c r="BX113" s="171">
        <f t="shared" si="105"/>
        <v>0</v>
      </c>
      <c r="BY113" s="170">
        <f t="shared" si="106"/>
        <v>0</v>
      </c>
      <c r="BZ113" s="165"/>
      <c r="CA113" s="111"/>
      <c r="CC113" s="169">
        <f t="shared" si="107"/>
        <v>0</v>
      </c>
      <c r="CD113" s="171">
        <f t="shared" si="108"/>
        <v>0</v>
      </c>
      <c r="CE113" s="170">
        <f t="shared" si="109"/>
        <v>0</v>
      </c>
      <c r="CF113" s="165"/>
      <c r="CG113" s="111"/>
      <c r="CI113" s="169">
        <f t="shared" si="110"/>
        <v>0</v>
      </c>
      <c r="CJ113" s="171">
        <f t="shared" si="111"/>
        <v>0</v>
      </c>
      <c r="CK113" s="170">
        <f t="shared" si="112"/>
        <v>0</v>
      </c>
      <c r="CL113" s="165"/>
      <c r="CM113" s="111"/>
      <c r="CO113" s="169">
        <f t="shared" si="113"/>
        <v>0</v>
      </c>
      <c r="CP113" s="171">
        <f t="shared" si="114"/>
        <v>0</v>
      </c>
      <c r="CQ113" s="170">
        <f t="shared" si="115"/>
        <v>0</v>
      </c>
      <c r="CR113" s="165"/>
      <c r="CS113" s="111"/>
      <c r="CX113" s="111"/>
      <c r="CY113" s="169">
        <f t="shared" si="120"/>
        <v>0</v>
      </c>
      <c r="CZ113" s="171">
        <f t="shared" si="121"/>
        <v>0</v>
      </c>
      <c r="DA113" s="170">
        <f t="shared" si="116"/>
        <v>0</v>
      </c>
      <c r="DB113" s="165"/>
      <c r="DC113" s="111"/>
      <c r="DE113" s="169">
        <f t="shared" si="122"/>
        <v>0</v>
      </c>
      <c r="DF113" s="171">
        <f t="shared" si="123"/>
        <v>0</v>
      </c>
      <c r="DG113" s="170">
        <f t="shared" si="117"/>
        <v>0</v>
      </c>
      <c r="DH113" s="165"/>
      <c r="DI113" s="111"/>
      <c r="DK113" s="169">
        <f t="shared" si="124"/>
        <v>0</v>
      </c>
      <c r="DL113" s="171">
        <f t="shared" si="125"/>
        <v>0</v>
      </c>
      <c r="DM113" s="170">
        <f t="shared" si="118"/>
        <v>0</v>
      </c>
      <c r="DN113" s="165"/>
      <c r="DO113" s="111"/>
      <c r="DQ113" s="169">
        <f t="shared" si="126"/>
        <v>0</v>
      </c>
      <c r="DR113" s="171">
        <f t="shared" si="127"/>
        <v>0</v>
      </c>
      <c r="DS113" s="170">
        <f t="shared" si="119"/>
        <v>0</v>
      </c>
      <c r="DT113" s="165"/>
      <c r="DU113" s="111"/>
      <c r="DZ113" s="111"/>
      <c r="EA113" s="726"/>
      <c r="EB113" s="486"/>
      <c r="EC113" s="150"/>
      <c r="ED113" s="144"/>
      <c r="EF113" s="163"/>
      <c r="EG113" s="162"/>
      <c r="EH113" s="162"/>
      <c r="EI113" s="162"/>
      <c r="EJ113" s="162"/>
      <c r="EK113" s="162"/>
      <c r="EL113" s="162"/>
      <c r="EM113" s="162"/>
      <c r="EN113" s="162"/>
      <c r="EO113" s="162"/>
      <c r="EP113" s="162"/>
      <c r="EQ113" s="162"/>
      <c r="ER113" s="161"/>
      <c r="ES113" s="159"/>
      <c r="ET113" s="160"/>
      <c r="EU113" s="160"/>
      <c r="EV113" s="111"/>
      <c r="EW113" s="111"/>
      <c r="EX113" s="159"/>
      <c r="EY113" s="112"/>
      <c r="EZ113" s="112"/>
      <c r="FD113" s="163"/>
      <c r="FE113" s="162"/>
      <c r="FF113" s="162"/>
      <c r="FG113" s="162"/>
      <c r="FH113" s="162"/>
      <c r="FI113" s="162"/>
      <c r="FJ113" s="162"/>
      <c r="FK113" s="162"/>
      <c r="FL113" s="162"/>
      <c r="FM113" s="162"/>
      <c r="FN113" s="162"/>
      <c r="FO113" s="162"/>
      <c r="FP113" s="161"/>
      <c r="FQ113" s="159"/>
      <c r="FR113" s="160"/>
      <c r="FS113" s="160"/>
      <c r="FT113" s="159"/>
      <c r="FU113" s="111"/>
      <c r="FV113" s="159"/>
      <c r="FW113" s="112"/>
      <c r="FX113" s="112"/>
    </row>
    <row r="114" spans="1:180" s="459" customFormat="1" ht="16" customHeight="1" outlineLevel="1" x14ac:dyDescent="0.3">
      <c r="A114" s="608"/>
      <c r="B114" s="577"/>
      <c r="C114" s="932"/>
      <c r="D114" s="949"/>
      <c r="E114" s="755"/>
      <c r="F114" s="756"/>
      <c r="G114" s="757"/>
      <c r="H114" s="758"/>
      <c r="I114" s="760"/>
      <c r="J114" s="746"/>
      <c r="K114" s="661"/>
      <c r="L114" s="675"/>
      <c r="M114" s="605"/>
      <c r="N114" s="701"/>
      <c r="O114" s="609"/>
      <c r="P114" s="702"/>
      <c r="Q114" s="605"/>
      <c r="R114" s="605"/>
      <c r="S114" s="716"/>
      <c r="T114" s="610"/>
      <c r="U114" s="605"/>
      <c r="V114" s="606"/>
      <c r="W114" s="717"/>
      <c r="Y114" s="716"/>
      <c r="Z114" s="610"/>
      <c r="AA114" s="604"/>
      <c r="AB114" s="604"/>
      <c r="AC114" s="723"/>
      <c r="AE114" s="716"/>
      <c r="AF114" s="604"/>
      <c r="AG114" s="605"/>
      <c r="AH114" s="607"/>
      <c r="AI114" s="717"/>
      <c r="AK114" s="716"/>
      <c r="AL114" s="604"/>
      <c r="AM114" s="605"/>
      <c r="AN114" s="605"/>
      <c r="AO114" s="717"/>
      <c r="AT114" s="605"/>
      <c r="AU114" s="610"/>
      <c r="AV114" s="610"/>
      <c r="AW114" s="604"/>
      <c r="AX114" s="604"/>
      <c r="AY114" s="604"/>
      <c r="BA114" s="610"/>
      <c r="BB114" s="610"/>
      <c r="BC114" s="604"/>
      <c r="BD114" s="604"/>
      <c r="BE114" s="604"/>
      <c r="BG114" s="610"/>
      <c r="BH114" s="604"/>
      <c r="BI114" s="605"/>
      <c r="BJ114" s="605"/>
      <c r="BK114" s="605"/>
      <c r="BM114" s="610"/>
      <c r="BN114" s="604"/>
      <c r="BO114" s="605"/>
      <c r="BP114" s="605"/>
      <c r="BQ114" s="605"/>
      <c r="BV114" s="605"/>
      <c r="BW114" s="610"/>
      <c r="BX114" s="610"/>
      <c r="BY114" s="604"/>
      <c r="BZ114" s="604"/>
      <c r="CA114" s="604"/>
      <c r="CC114" s="610"/>
      <c r="CD114" s="610"/>
      <c r="CE114" s="604"/>
      <c r="CF114" s="604"/>
      <c r="CG114" s="604"/>
      <c r="CI114" s="610"/>
      <c r="CJ114" s="604"/>
      <c r="CK114" s="605"/>
      <c r="CL114" s="605"/>
      <c r="CM114" s="605"/>
      <c r="CO114" s="610"/>
      <c r="CP114" s="604"/>
      <c r="CQ114" s="605"/>
      <c r="CR114" s="605"/>
      <c r="CS114" s="605"/>
      <c r="CX114" s="605"/>
      <c r="CY114" s="610"/>
      <c r="CZ114" s="610"/>
      <c r="DA114" s="604"/>
      <c r="DB114" s="604"/>
      <c r="DC114" s="604"/>
      <c r="DE114" s="610"/>
      <c r="DF114" s="610"/>
      <c r="DG114" s="604"/>
      <c r="DH114" s="604"/>
      <c r="DI114" s="604"/>
      <c r="DK114" s="610"/>
      <c r="DL114" s="604"/>
      <c r="DM114" s="605"/>
      <c r="DN114" s="605"/>
      <c r="DO114" s="605"/>
      <c r="DQ114" s="610"/>
      <c r="DR114" s="604"/>
      <c r="DS114" s="605"/>
      <c r="DT114" s="605"/>
      <c r="DU114" s="605"/>
      <c r="DZ114" s="605"/>
      <c r="EA114" s="726"/>
      <c r="EB114" s="486"/>
      <c r="EC114" s="608"/>
      <c r="ED114" s="576"/>
      <c r="EF114" s="611"/>
      <c r="EG114" s="612"/>
      <c r="EH114" s="612"/>
      <c r="EI114" s="612"/>
      <c r="EJ114" s="612"/>
      <c r="EK114" s="612"/>
      <c r="EL114" s="612"/>
      <c r="EM114" s="612"/>
      <c r="EN114" s="612"/>
      <c r="EO114" s="612"/>
      <c r="EP114" s="612"/>
      <c r="EQ114" s="612"/>
      <c r="ER114" s="613"/>
      <c r="ES114" s="614"/>
      <c r="ET114" s="615"/>
      <c r="EU114" s="615"/>
      <c r="EV114" s="605"/>
      <c r="EW114" s="605"/>
      <c r="EX114" s="614"/>
      <c r="EY114" s="616"/>
      <c r="EZ114" s="616"/>
      <c r="FD114" s="611"/>
      <c r="FE114" s="612"/>
      <c r="FF114" s="612"/>
      <c r="FG114" s="612"/>
      <c r="FH114" s="612"/>
      <c r="FI114" s="612"/>
      <c r="FJ114" s="612"/>
      <c r="FK114" s="612"/>
      <c r="FL114" s="612"/>
      <c r="FM114" s="612"/>
      <c r="FN114" s="612"/>
      <c r="FO114" s="612"/>
      <c r="FP114" s="613"/>
      <c r="FQ114" s="614"/>
      <c r="FR114" s="615"/>
      <c r="FS114" s="615"/>
      <c r="FT114" s="614"/>
      <c r="FU114" s="605"/>
      <c r="FV114" s="614"/>
      <c r="FW114" s="616"/>
      <c r="FX114" s="616"/>
    </row>
    <row r="115" spans="1:180" ht="20.25" customHeight="1" outlineLevel="1" collapsed="1" x14ac:dyDescent="0.3">
      <c r="A115" s="150"/>
      <c r="B115" s="577"/>
      <c r="C115" s="913" t="str">
        <f t="shared" ref="C115:C120" si="128">"SA" &amp; ROW(C115)-ROW($C$100)-1</f>
        <v>SA14</v>
      </c>
      <c r="D115" s="1040" t="s">
        <v>211</v>
      </c>
      <c r="E115" s="1047"/>
      <c r="F115" s="1048"/>
      <c r="G115" s="1049"/>
      <c r="H115" s="1050"/>
      <c r="I115" s="1052" t="s">
        <v>84</v>
      </c>
      <c r="J115" s="658"/>
      <c r="K115" s="658"/>
      <c r="L115" s="673"/>
      <c r="M115" s="662"/>
      <c r="N115" s="698">
        <f>SUM(N116:N120)</f>
        <v>0</v>
      </c>
      <c r="O115" s="589">
        <f>SUM(O116:O120)</f>
        <v>0</v>
      </c>
      <c r="P115" s="478">
        <f>SUM(P116:P120)</f>
        <v>0</v>
      </c>
      <c r="Q115" s="111"/>
      <c r="R115" s="111"/>
      <c r="S115" s="712"/>
      <c r="T115" s="589">
        <f>SUM(T116:T120)</f>
        <v>0</v>
      </c>
      <c r="U115" s="223">
        <f>SUM(U116:U120)</f>
        <v>0</v>
      </c>
      <c r="V115" s="598"/>
      <c r="W115" s="478">
        <f>U115*V115</f>
        <v>0</v>
      </c>
      <c r="Y115" s="712"/>
      <c r="Z115" s="589">
        <f>SUM(Z116:Z120)</f>
        <v>0</v>
      </c>
      <c r="AA115" s="223">
        <f>SUM(AA116:AA120)</f>
        <v>0</v>
      </c>
      <c r="AB115" s="596"/>
      <c r="AC115" s="478">
        <f>AA115*AB115</f>
        <v>0</v>
      </c>
      <c r="AE115" s="712"/>
      <c r="AF115" s="589">
        <f>SUM(AF116:AF120)</f>
        <v>0</v>
      </c>
      <c r="AG115" s="223">
        <f>SUM(AG116:AG120)</f>
        <v>0</v>
      </c>
      <c r="AH115" s="598"/>
      <c r="AI115" s="478">
        <f>AG115*AH115</f>
        <v>0</v>
      </c>
      <c r="AK115" s="712"/>
      <c r="AL115" s="589">
        <f>SUM(AL116:AL120)</f>
        <v>0</v>
      </c>
      <c r="AM115" s="223">
        <f>SUM(AM116:AM120)</f>
        <v>0</v>
      </c>
      <c r="AN115" s="596"/>
      <c r="AO115" s="478">
        <f>AM115*AN115</f>
        <v>0</v>
      </c>
      <c r="AT115" s="111"/>
      <c r="AU115" s="173"/>
      <c r="AV115" s="172">
        <f>SUM(AV116:AV120)</f>
        <v>0</v>
      </c>
      <c r="AW115" s="170">
        <f>SUM(AW116:AW120)</f>
        <v>0</v>
      </c>
      <c r="AX115" s="170"/>
      <c r="AY115" s="170">
        <f>AW115*AX115</f>
        <v>0</v>
      </c>
      <c r="BA115" s="173"/>
      <c r="BB115" s="172">
        <f>SUM(BB116:BB120)</f>
        <v>0</v>
      </c>
      <c r="BC115" s="170">
        <f>SUM(BC116:BC120)</f>
        <v>0</v>
      </c>
      <c r="BD115" s="170"/>
      <c r="BE115" s="170">
        <f>BC115*BD115</f>
        <v>0</v>
      </c>
      <c r="BG115" s="173"/>
      <c r="BH115" s="172">
        <f>SUM(BH116:BH120)</f>
        <v>0</v>
      </c>
      <c r="BI115" s="170">
        <f>SUM(BI116:BI120)</f>
        <v>0</v>
      </c>
      <c r="BJ115" s="170"/>
      <c r="BK115" s="170">
        <f>BI115*BJ115</f>
        <v>0</v>
      </c>
      <c r="BM115" s="173"/>
      <c r="BN115" s="172">
        <f>SUM(BN116:BN120)</f>
        <v>0</v>
      </c>
      <c r="BO115" s="170">
        <f>SUM(BO116:BO120)</f>
        <v>0</v>
      </c>
      <c r="BP115" s="170"/>
      <c r="BQ115" s="170">
        <f>BO115*BP115</f>
        <v>0</v>
      </c>
      <c r="BV115" s="111"/>
      <c r="BW115" s="173"/>
      <c r="BX115" s="172">
        <f>SUM(BX116:BX120)</f>
        <v>0</v>
      </c>
      <c r="BY115" s="170">
        <f>SUM(BY116:BY120)</f>
        <v>0</v>
      </c>
      <c r="BZ115" s="170"/>
      <c r="CA115" s="170">
        <f>BY115*BZ115</f>
        <v>0</v>
      </c>
      <c r="CC115" s="173"/>
      <c r="CD115" s="172">
        <f>SUM(CD116:CD120)</f>
        <v>0</v>
      </c>
      <c r="CE115" s="170">
        <f>SUM(CE116:CE120)</f>
        <v>0</v>
      </c>
      <c r="CF115" s="170"/>
      <c r="CG115" s="170">
        <f>CE115*CF115</f>
        <v>0</v>
      </c>
      <c r="CI115" s="173"/>
      <c r="CJ115" s="172">
        <f>SUM(CJ116:CJ120)</f>
        <v>0</v>
      </c>
      <c r="CK115" s="170">
        <f>SUM(CK116:CK120)</f>
        <v>0</v>
      </c>
      <c r="CL115" s="170"/>
      <c r="CM115" s="170">
        <f>CK115*CL115</f>
        <v>0</v>
      </c>
      <c r="CO115" s="173"/>
      <c r="CP115" s="172">
        <f>SUM(CP116:CP120)</f>
        <v>0</v>
      </c>
      <c r="CQ115" s="170">
        <f>SUM(CQ116:CQ120)</f>
        <v>0</v>
      </c>
      <c r="CR115" s="170"/>
      <c r="CS115" s="170">
        <f>CQ115*CR115</f>
        <v>0</v>
      </c>
      <c r="CX115" s="111"/>
      <c r="CY115" s="173"/>
      <c r="CZ115" s="172">
        <f>SUM(CZ116:CZ120)</f>
        <v>0</v>
      </c>
      <c r="DA115" s="170">
        <f>SUM(DA116:DA120)</f>
        <v>0</v>
      </c>
      <c r="DB115" s="170"/>
      <c r="DC115" s="170">
        <f>DA115*DB115</f>
        <v>0</v>
      </c>
      <c r="DE115" s="173"/>
      <c r="DF115" s="172">
        <f>SUM(DF116:DF120)</f>
        <v>0</v>
      </c>
      <c r="DG115" s="170">
        <f>SUM(DG116:DG120)</f>
        <v>0</v>
      </c>
      <c r="DH115" s="170"/>
      <c r="DI115" s="170">
        <f>DG115*DH115</f>
        <v>0</v>
      </c>
      <c r="DK115" s="173"/>
      <c r="DL115" s="172">
        <f>SUM(DL116:DL120)</f>
        <v>0</v>
      </c>
      <c r="DM115" s="170">
        <f>SUM(DM116:DM120)</f>
        <v>0</v>
      </c>
      <c r="DN115" s="170"/>
      <c r="DO115" s="170">
        <f>DM115*DN115</f>
        <v>0</v>
      </c>
      <c r="DQ115" s="173"/>
      <c r="DR115" s="172">
        <f>SUM(DR116:DR120)</f>
        <v>0</v>
      </c>
      <c r="DS115" s="170">
        <f>SUM(DS116:DS120)</f>
        <v>0</v>
      </c>
      <c r="DT115" s="170"/>
      <c r="DU115" s="170">
        <f>DS115*DT115</f>
        <v>0</v>
      </c>
      <c r="DZ115" s="111"/>
      <c r="EA115" s="726">
        <f>SUMPRODUCT((S$100:DU$100=V$100)*(S115:DU115))</f>
        <v>0</v>
      </c>
      <c r="EB115" s="486">
        <f>SUMPRODUCT((S$100:DU$100=W$100)*(S115:DU115))</f>
        <v>0</v>
      </c>
      <c r="EC115" s="150"/>
      <c r="ED115" s="144"/>
      <c r="EF115" s="163"/>
      <c r="EG115" s="162"/>
      <c r="EH115" s="162"/>
      <c r="EI115" s="162"/>
      <c r="EJ115" s="162"/>
      <c r="EK115" s="162"/>
      <c r="EL115" s="162"/>
      <c r="EM115" s="162"/>
      <c r="EN115" s="162"/>
      <c r="EO115" s="162"/>
      <c r="EP115" s="162"/>
      <c r="EQ115" s="162"/>
      <c r="ER115" s="161"/>
      <c r="ES115" s="159"/>
      <c r="ET115" s="160"/>
      <c r="EU115" s="160"/>
      <c r="EV115" s="111"/>
      <c r="EW115" s="111"/>
      <c r="EX115" s="159"/>
      <c r="EY115" s="112"/>
      <c r="EZ115" s="112"/>
      <c r="FD115" s="163"/>
      <c r="FE115" s="162"/>
      <c r="FF115" s="162"/>
      <c r="FG115" s="162"/>
      <c r="FH115" s="162"/>
      <c r="FI115" s="162"/>
      <c r="FJ115" s="162"/>
      <c r="FK115" s="162"/>
      <c r="FL115" s="162"/>
      <c r="FM115" s="162"/>
      <c r="FN115" s="162"/>
      <c r="FO115" s="162"/>
      <c r="FP115" s="161"/>
      <c r="FQ115" s="159"/>
      <c r="FR115" s="160"/>
      <c r="FS115" s="160"/>
      <c r="FT115" s="159"/>
      <c r="FU115" s="111"/>
      <c r="FV115" s="159"/>
      <c r="FW115" s="112"/>
      <c r="FX115" s="112"/>
    </row>
    <row r="116" spans="1:180" ht="15.75" customHeight="1" outlineLevel="2" x14ac:dyDescent="0.3">
      <c r="A116" s="150"/>
      <c r="B116" s="577"/>
      <c r="C116" s="913" t="str">
        <f t="shared" si="128"/>
        <v>SA15</v>
      </c>
      <c r="D116" s="946" t="s">
        <v>212</v>
      </c>
      <c r="E116" s="755"/>
      <c r="F116" s="781"/>
      <c r="G116" s="782"/>
      <c r="H116" s="758"/>
      <c r="I116" s="759"/>
      <c r="J116" s="736" t="s">
        <v>61</v>
      </c>
      <c r="K116" s="736" t="s">
        <v>61</v>
      </c>
      <c r="L116" s="737">
        <v>0</v>
      </c>
      <c r="M116" s="111"/>
      <c r="N116" s="703"/>
      <c r="O116" s="590"/>
      <c r="P116" s="478">
        <f>N116*$L116</f>
        <v>0</v>
      </c>
      <c r="Q116" s="111"/>
      <c r="R116" s="111"/>
      <c r="S116" s="713">
        <f>L116</f>
        <v>0</v>
      </c>
      <c r="T116" s="171">
        <f>N116</f>
        <v>0</v>
      </c>
      <c r="U116" s="223">
        <f>S116*T116</f>
        <v>0</v>
      </c>
      <c r="V116" s="599"/>
      <c r="W116" s="714"/>
      <c r="Y116" s="713">
        <f>S116*(1+$AC$97)</f>
        <v>0</v>
      </c>
      <c r="Z116" s="171">
        <f>T116*(1-$AC$99)</f>
        <v>0</v>
      </c>
      <c r="AA116" s="223">
        <f>Y116*Z116</f>
        <v>0</v>
      </c>
      <c r="AB116" s="597"/>
      <c r="AC116" s="714"/>
      <c r="AE116" s="713">
        <f>Y116*(1+$AI$97)</f>
        <v>0</v>
      </c>
      <c r="AF116" s="603">
        <f>Z116*(1-$AI$99)</f>
        <v>0</v>
      </c>
      <c r="AG116" s="223">
        <f>AE116*AF116</f>
        <v>0</v>
      </c>
      <c r="AH116" s="599"/>
      <c r="AI116" s="714"/>
      <c r="AK116" s="713">
        <f>AE116*(1+$AO$97)</f>
        <v>0</v>
      </c>
      <c r="AL116" s="171">
        <f>AF116*(1-$AO$99)</f>
        <v>0</v>
      </c>
      <c r="AM116" s="223">
        <f>AK116*AL116</f>
        <v>0</v>
      </c>
      <c r="AN116" s="597"/>
      <c r="AO116" s="714"/>
      <c r="AT116" s="111"/>
      <c r="AU116" s="169">
        <f>AK116*(1+$AY$97)</f>
        <v>0</v>
      </c>
      <c r="AV116" s="171">
        <f>AL116*(1-$AY$99)</f>
        <v>0</v>
      </c>
      <c r="AW116" s="170">
        <f>AU116*AV116</f>
        <v>0</v>
      </c>
      <c r="AX116" s="165"/>
      <c r="AY116" s="111"/>
      <c r="BA116" s="169">
        <f>AU116*(1+$BE$97)</f>
        <v>0</v>
      </c>
      <c r="BB116" s="171">
        <f>AV116*(1-$BE$99)</f>
        <v>0</v>
      </c>
      <c r="BC116" s="170">
        <f>BA116*BB116</f>
        <v>0</v>
      </c>
      <c r="BD116" s="165"/>
      <c r="BE116" s="111"/>
      <c r="BG116" s="169">
        <f>BA116*(1+$BK$97)</f>
        <v>0</v>
      </c>
      <c r="BH116" s="171">
        <f>BB116*(1-$BK$99)</f>
        <v>0</v>
      </c>
      <c r="BI116" s="170">
        <f>BG116*BH116</f>
        <v>0</v>
      </c>
      <c r="BJ116" s="165"/>
      <c r="BK116" s="111"/>
      <c r="BM116" s="169">
        <f>BG116*(1+$BQ$97)</f>
        <v>0</v>
      </c>
      <c r="BN116" s="171">
        <f>BH116*(1-$BQ$99)</f>
        <v>0</v>
      </c>
      <c r="BO116" s="170">
        <f>BM116*BN116</f>
        <v>0</v>
      </c>
      <c r="BP116" s="165"/>
      <c r="BQ116" s="111"/>
      <c r="BV116" s="111"/>
      <c r="BW116" s="169">
        <f>BM116*(1+$CA$97)</f>
        <v>0</v>
      </c>
      <c r="BX116" s="171">
        <f>BN116*(1-$CA$99)</f>
        <v>0</v>
      </c>
      <c r="BY116" s="170">
        <f>BW116*BX116</f>
        <v>0</v>
      </c>
      <c r="BZ116" s="165"/>
      <c r="CA116" s="111"/>
      <c r="CC116" s="169">
        <f>BW116*(1+$CG$97)</f>
        <v>0</v>
      </c>
      <c r="CD116" s="171">
        <f>BX116*(1-$CG$99)</f>
        <v>0</v>
      </c>
      <c r="CE116" s="170">
        <f>CC116*CD116</f>
        <v>0</v>
      </c>
      <c r="CF116" s="165"/>
      <c r="CG116" s="111"/>
      <c r="CI116" s="169">
        <f>CC116*(1+$CM$97)</f>
        <v>0</v>
      </c>
      <c r="CJ116" s="171">
        <f>CD116*(1-$CM$99)</f>
        <v>0</v>
      </c>
      <c r="CK116" s="170">
        <f>CI116*CJ116</f>
        <v>0</v>
      </c>
      <c r="CL116" s="165"/>
      <c r="CM116" s="111"/>
      <c r="CO116" s="169">
        <f>CI116*(1+$CS$97)</f>
        <v>0</v>
      </c>
      <c r="CP116" s="171">
        <f>CJ116*(1-$CS$99)</f>
        <v>0</v>
      </c>
      <c r="CQ116" s="170">
        <f>CO116*CP116</f>
        <v>0</v>
      </c>
      <c r="CR116" s="165"/>
      <c r="CS116" s="111"/>
      <c r="CX116" s="111"/>
      <c r="CY116" s="169">
        <f>CO116*(1+$DC$97)</f>
        <v>0</v>
      </c>
      <c r="CZ116" s="171">
        <f>CP116*(1-$DC$99)</f>
        <v>0</v>
      </c>
      <c r="DA116" s="170">
        <f>CY116*CZ116</f>
        <v>0</v>
      </c>
      <c r="DB116" s="165"/>
      <c r="DC116" s="111"/>
      <c r="DE116" s="169">
        <f>CY116*(1+$DI$97)</f>
        <v>0</v>
      </c>
      <c r="DF116" s="171">
        <f>CZ116*(1-$DI$99)</f>
        <v>0</v>
      </c>
      <c r="DG116" s="170">
        <f>DE116*DF116</f>
        <v>0</v>
      </c>
      <c r="DH116" s="165"/>
      <c r="DI116" s="111"/>
      <c r="DK116" s="169">
        <f>DE116*(1+$DO$97)</f>
        <v>0</v>
      </c>
      <c r="DL116" s="171">
        <f>DF116*(1-$DO$99)</f>
        <v>0</v>
      </c>
      <c r="DM116" s="170">
        <f>DK116*DL116</f>
        <v>0</v>
      </c>
      <c r="DN116" s="165"/>
      <c r="DO116" s="111"/>
      <c r="DQ116" s="169">
        <f>DK116*(1+$DU$97)</f>
        <v>0</v>
      </c>
      <c r="DR116" s="171">
        <f>DL116*(1-$DU$99)</f>
        <v>0</v>
      </c>
      <c r="DS116" s="170">
        <f>DQ116*DR116</f>
        <v>0</v>
      </c>
      <c r="DT116" s="165"/>
      <c r="DU116" s="111"/>
      <c r="DZ116" s="111"/>
      <c r="EA116" s="726"/>
      <c r="EB116" s="486"/>
      <c r="EC116" s="150"/>
      <c r="ED116" s="144"/>
      <c r="EF116" s="163"/>
      <c r="EG116" s="162"/>
      <c r="EH116" s="162"/>
      <c r="EI116" s="162"/>
      <c r="EJ116" s="162"/>
      <c r="EK116" s="162"/>
      <c r="EL116" s="162"/>
      <c r="EM116" s="162"/>
      <c r="EN116" s="162"/>
      <c r="EO116" s="162"/>
      <c r="EP116" s="162"/>
      <c r="EQ116" s="162"/>
      <c r="ER116" s="161"/>
      <c r="ES116" s="159"/>
      <c r="ET116" s="160"/>
      <c r="EU116" s="160"/>
      <c r="EV116" s="111"/>
      <c r="EW116" s="111"/>
      <c r="EX116" s="159"/>
      <c r="EY116" s="112"/>
      <c r="EZ116" s="112"/>
      <c r="FD116" s="163"/>
      <c r="FE116" s="162"/>
      <c r="FF116" s="162"/>
      <c r="FG116" s="162"/>
      <c r="FH116" s="162"/>
      <c r="FI116" s="162"/>
      <c r="FJ116" s="162"/>
      <c r="FK116" s="162"/>
      <c r="FL116" s="162"/>
      <c r="FM116" s="162"/>
      <c r="FN116" s="162"/>
      <c r="FO116" s="162"/>
      <c r="FP116" s="161"/>
      <c r="FQ116" s="159"/>
      <c r="FR116" s="160"/>
      <c r="FS116" s="160"/>
      <c r="FT116" s="159"/>
      <c r="FU116" s="111"/>
      <c r="FV116" s="159"/>
      <c r="FW116" s="112"/>
      <c r="FX116" s="112"/>
    </row>
    <row r="117" spans="1:180" ht="14.25" customHeight="1" outlineLevel="2" x14ac:dyDescent="0.3">
      <c r="A117" s="150"/>
      <c r="B117" s="577"/>
      <c r="C117" s="915" t="str">
        <f t="shared" si="128"/>
        <v>SA16</v>
      </c>
      <c r="D117" s="946" t="s">
        <v>213</v>
      </c>
      <c r="E117" s="755"/>
      <c r="F117" s="781"/>
      <c r="G117" s="782"/>
      <c r="H117" s="758"/>
      <c r="I117" s="759"/>
      <c r="J117" s="681" t="s">
        <v>61</v>
      </c>
      <c r="K117" s="681" t="s">
        <v>61</v>
      </c>
      <c r="L117" s="682">
        <v>0</v>
      </c>
      <c r="M117" s="111"/>
      <c r="N117" s="703"/>
      <c r="O117" s="590"/>
      <c r="P117" s="478">
        <f>N117*$L117</f>
        <v>0</v>
      </c>
      <c r="Q117" s="111"/>
      <c r="R117" s="111"/>
      <c r="S117" s="713">
        <f>L117</f>
        <v>0</v>
      </c>
      <c r="T117" s="171">
        <f>N117</f>
        <v>0</v>
      </c>
      <c r="U117" s="223">
        <f>S117*T117</f>
        <v>0</v>
      </c>
      <c r="V117" s="599"/>
      <c r="W117" s="714"/>
      <c r="Y117" s="713">
        <f>S117*(1+$AC$97)</f>
        <v>0</v>
      </c>
      <c r="Z117" s="171">
        <f>T117*(1-$AC$99)</f>
        <v>0</v>
      </c>
      <c r="AA117" s="223">
        <f>Y117*Z117</f>
        <v>0</v>
      </c>
      <c r="AB117" s="597"/>
      <c r="AC117" s="714"/>
      <c r="AE117" s="713">
        <f>Y117*(1+$AI$97)</f>
        <v>0</v>
      </c>
      <c r="AF117" s="603">
        <f>Z117*(1-$AI$99)</f>
        <v>0</v>
      </c>
      <c r="AG117" s="223">
        <f>AE117*AF117</f>
        <v>0</v>
      </c>
      <c r="AH117" s="599"/>
      <c r="AI117" s="714"/>
      <c r="AK117" s="713">
        <f>AE117*(1+$AO$97)</f>
        <v>0</v>
      </c>
      <c r="AL117" s="171">
        <f>AF117*(1-$AO$99)</f>
        <v>0</v>
      </c>
      <c r="AM117" s="223">
        <f>AK117*AL117</f>
        <v>0</v>
      </c>
      <c r="AN117" s="597"/>
      <c r="AO117" s="714"/>
      <c r="AT117" s="111"/>
      <c r="AU117" s="169">
        <f>AK117*(1+$AY$97)</f>
        <v>0</v>
      </c>
      <c r="AV117" s="171">
        <f>AL117*(1-$AY$99)</f>
        <v>0</v>
      </c>
      <c r="AW117" s="170">
        <f>AU117*AV117</f>
        <v>0</v>
      </c>
      <c r="AX117" s="165"/>
      <c r="AY117" s="111"/>
      <c r="BA117" s="169">
        <f>AU117*(1+$BE$97)</f>
        <v>0</v>
      </c>
      <c r="BB117" s="171">
        <f>AV117*(1-$BE$99)</f>
        <v>0</v>
      </c>
      <c r="BC117" s="170">
        <f>BA117*BB117</f>
        <v>0</v>
      </c>
      <c r="BD117" s="165"/>
      <c r="BE117" s="111"/>
      <c r="BG117" s="169">
        <f>BA117*(1+$BK$97)</f>
        <v>0</v>
      </c>
      <c r="BH117" s="171">
        <f>BB117*(1-$BK$99)</f>
        <v>0</v>
      </c>
      <c r="BI117" s="170">
        <f>BG117*BH117</f>
        <v>0</v>
      </c>
      <c r="BJ117" s="165"/>
      <c r="BK117" s="111"/>
      <c r="BM117" s="169">
        <f>BG117*(1+$BQ$97)</f>
        <v>0</v>
      </c>
      <c r="BN117" s="171">
        <f>BH117*(1-$BQ$99)</f>
        <v>0</v>
      </c>
      <c r="BO117" s="170">
        <f>BM117*BN117</f>
        <v>0</v>
      </c>
      <c r="BP117" s="165"/>
      <c r="BQ117" s="111"/>
      <c r="BV117" s="111"/>
      <c r="BW117" s="169">
        <f>BM117*(1+$CA$97)</f>
        <v>0</v>
      </c>
      <c r="BX117" s="171">
        <f>BN117*(1-$CA$99)</f>
        <v>0</v>
      </c>
      <c r="BY117" s="170">
        <f>BW117*BX117</f>
        <v>0</v>
      </c>
      <c r="BZ117" s="165"/>
      <c r="CA117" s="111"/>
      <c r="CC117" s="169">
        <f>BW117*(1+$CG$97)</f>
        <v>0</v>
      </c>
      <c r="CD117" s="171">
        <f>BX117*(1-$CG$99)</f>
        <v>0</v>
      </c>
      <c r="CE117" s="170">
        <f>CC117*CD117</f>
        <v>0</v>
      </c>
      <c r="CF117" s="165"/>
      <c r="CG117" s="111"/>
      <c r="CI117" s="169">
        <f>CC117*(1+$CM$97)</f>
        <v>0</v>
      </c>
      <c r="CJ117" s="171">
        <f>CD117*(1-$CM$99)</f>
        <v>0</v>
      </c>
      <c r="CK117" s="170">
        <f>CI117*CJ117</f>
        <v>0</v>
      </c>
      <c r="CL117" s="165"/>
      <c r="CM117" s="111"/>
      <c r="CO117" s="169">
        <f>CI117*(1+$CS$97)</f>
        <v>0</v>
      </c>
      <c r="CP117" s="171">
        <f>CJ117*(1-$CS$99)</f>
        <v>0</v>
      </c>
      <c r="CQ117" s="170">
        <f>CO117*CP117</f>
        <v>0</v>
      </c>
      <c r="CR117" s="165"/>
      <c r="CS117" s="111"/>
      <c r="CX117" s="111"/>
      <c r="CY117" s="169">
        <f t="shared" ref="CY117:CY118" si="129">CO117*(1+$DC$97)</f>
        <v>0</v>
      </c>
      <c r="CZ117" s="171">
        <f t="shared" ref="CZ117:CZ118" si="130">CP117*(1-$DC$99)</f>
        <v>0</v>
      </c>
      <c r="DA117" s="170">
        <f>CY117*CZ117</f>
        <v>0</v>
      </c>
      <c r="DB117" s="165"/>
      <c r="DC117" s="111"/>
      <c r="DE117" s="169">
        <f t="shared" ref="DE117:DE118" si="131">CY117*(1+$DI$97)</f>
        <v>0</v>
      </c>
      <c r="DF117" s="171">
        <f t="shared" ref="DF117:DF118" si="132">CZ117*(1-$DI$99)</f>
        <v>0</v>
      </c>
      <c r="DG117" s="170">
        <f>DE117*DF117</f>
        <v>0</v>
      </c>
      <c r="DH117" s="165"/>
      <c r="DI117" s="111"/>
      <c r="DK117" s="169">
        <f t="shared" ref="DK117:DK118" si="133">DE117*(1+$DO$97)</f>
        <v>0</v>
      </c>
      <c r="DL117" s="171">
        <f t="shared" ref="DL117:DL118" si="134">DF117*(1-$DO$99)</f>
        <v>0</v>
      </c>
      <c r="DM117" s="170">
        <f>DK117*DL117</f>
        <v>0</v>
      </c>
      <c r="DN117" s="165"/>
      <c r="DO117" s="111"/>
      <c r="DQ117" s="169">
        <f t="shared" ref="DQ117:DQ118" si="135">DK117*(1+$DU$97)</f>
        <v>0</v>
      </c>
      <c r="DR117" s="171">
        <f t="shared" ref="DR117:DR118" si="136">DL117*(1-$DU$99)</f>
        <v>0</v>
      </c>
      <c r="DS117" s="170">
        <f>DQ117*DR117</f>
        <v>0</v>
      </c>
      <c r="DT117" s="165"/>
      <c r="DU117" s="111"/>
      <c r="DZ117" s="111"/>
      <c r="EA117" s="726"/>
      <c r="EB117" s="486"/>
      <c r="EC117" s="150"/>
      <c r="ED117" s="144"/>
      <c r="EF117" s="163"/>
      <c r="EG117" s="162"/>
      <c r="EH117" s="162"/>
      <c r="EI117" s="162"/>
      <c r="EJ117" s="162"/>
      <c r="EK117" s="162"/>
      <c r="EL117" s="162"/>
      <c r="EM117" s="162"/>
      <c r="EN117" s="162"/>
      <c r="EO117" s="162"/>
      <c r="EP117" s="162"/>
      <c r="EQ117" s="162"/>
      <c r="ER117" s="161"/>
      <c r="ES117" s="159"/>
      <c r="ET117" s="160"/>
      <c r="EU117" s="160"/>
      <c r="EV117" s="111"/>
      <c r="EW117" s="111"/>
      <c r="EX117" s="159"/>
      <c r="EY117" s="112"/>
      <c r="EZ117" s="112"/>
      <c r="FD117" s="163"/>
      <c r="FE117" s="162"/>
      <c r="FF117" s="162"/>
      <c r="FG117" s="162"/>
      <c r="FH117" s="162"/>
      <c r="FI117" s="162"/>
      <c r="FJ117" s="162"/>
      <c r="FK117" s="162"/>
      <c r="FL117" s="162"/>
      <c r="FM117" s="162"/>
      <c r="FN117" s="162"/>
      <c r="FO117" s="162"/>
      <c r="FP117" s="161"/>
      <c r="FQ117" s="159"/>
      <c r="FR117" s="160"/>
      <c r="FS117" s="160"/>
      <c r="FT117" s="159"/>
      <c r="FU117" s="111"/>
      <c r="FV117" s="159"/>
      <c r="FW117" s="112"/>
      <c r="FX117" s="112"/>
    </row>
    <row r="118" spans="1:180" ht="16.5" customHeight="1" outlineLevel="2" x14ac:dyDescent="0.3">
      <c r="A118" s="150"/>
      <c r="B118" s="577"/>
      <c r="C118" s="913" t="str">
        <f t="shared" si="128"/>
        <v>SA17</v>
      </c>
      <c r="D118" s="946" t="s">
        <v>214</v>
      </c>
      <c r="E118" s="755"/>
      <c r="F118" s="781"/>
      <c r="G118" s="782"/>
      <c r="H118" s="758"/>
      <c r="I118" s="783"/>
      <c r="J118" s="738" t="s">
        <v>61</v>
      </c>
      <c r="K118" s="739" t="s">
        <v>61</v>
      </c>
      <c r="L118" s="740">
        <v>0</v>
      </c>
      <c r="M118" s="111"/>
      <c r="N118" s="703"/>
      <c r="O118" s="590"/>
      <c r="P118" s="478">
        <f>N118*$L118</f>
        <v>0</v>
      </c>
      <c r="Q118" s="111"/>
      <c r="R118" s="111"/>
      <c r="S118" s="713">
        <f>L118</f>
        <v>0</v>
      </c>
      <c r="T118" s="171">
        <f>N118</f>
        <v>0</v>
      </c>
      <c r="U118" s="223">
        <f>S118*T118</f>
        <v>0</v>
      </c>
      <c r="V118" s="599"/>
      <c r="W118" s="714"/>
      <c r="Y118" s="713">
        <f>S118*(1+$AC$97)</f>
        <v>0</v>
      </c>
      <c r="Z118" s="171">
        <f>T118*(1-$AC$99)</f>
        <v>0</v>
      </c>
      <c r="AA118" s="223">
        <f>Y118*Z118</f>
        <v>0</v>
      </c>
      <c r="AB118" s="597"/>
      <c r="AC118" s="714"/>
      <c r="AE118" s="713">
        <f>Y118*(1+$AI$97)</f>
        <v>0</v>
      </c>
      <c r="AF118" s="603">
        <f>Z118*(1-$AI$99)</f>
        <v>0</v>
      </c>
      <c r="AG118" s="223">
        <f>AE118*AF118</f>
        <v>0</v>
      </c>
      <c r="AH118" s="599"/>
      <c r="AI118" s="714"/>
      <c r="AK118" s="713">
        <f>AE118*(1+$AO$97)</f>
        <v>0</v>
      </c>
      <c r="AL118" s="171">
        <f>AF118*(1-$AO$99)</f>
        <v>0</v>
      </c>
      <c r="AM118" s="223">
        <f>AK118*AL118</f>
        <v>0</v>
      </c>
      <c r="AN118" s="597"/>
      <c r="AO118" s="714"/>
      <c r="AT118" s="111"/>
      <c r="AU118" s="169">
        <f>AK118*(1+$AY$97)</f>
        <v>0</v>
      </c>
      <c r="AV118" s="171">
        <f>AL118*(1-$AY$99)</f>
        <v>0</v>
      </c>
      <c r="AW118" s="170">
        <f>AU118*AV118</f>
        <v>0</v>
      </c>
      <c r="AX118" s="165"/>
      <c r="AY118" s="111"/>
      <c r="BA118" s="169">
        <f>AU118*(1+$BE$97)</f>
        <v>0</v>
      </c>
      <c r="BB118" s="171">
        <f>AV118*(1-$BE$99)</f>
        <v>0</v>
      </c>
      <c r="BC118" s="170">
        <f>BA118*BB118</f>
        <v>0</v>
      </c>
      <c r="BD118" s="165"/>
      <c r="BE118" s="111"/>
      <c r="BG118" s="169">
        <f>BA118*(1+$BK$97)</f>
        <v>0</v>
      </c>
      <c r="BH118" s="171">
        <f>BB118*(1-$BK$99)</f>
        <v>0</v>
      </c>
      <c r="BI118" s="170">
        <f>BG118*BH118</f>
        <v>0</v>
      </c>
      <c r="BJ118" s="165"/>
      <c r="BK118" s="111"/>
      <c r="BM118" s="169">
        <f>BG118*(1+$BQ$97)</f>
        <v>0</v>
      </c>
      <c r="BN118" s="171">
        <f>BH118*(1-$BQ$99)</f>
        <v>0</v>
      </c>
      <c r="BO118" s="170">
        <f>BM118*BN118</f>
        <v>0</v>
      </c>
      <c r="BP118" s="165"/>
      <c r="BQ118" s="111"/>
      <c r="BV118" s="111"/>
      <c r="BW118" s="169">
        <f>BM118*(1+$CA$97)</f>
        <v>0</v>
      </c>
      <c r="BX118" s="171">
        <f>BN118*(1-$CA$99)</f>
        <v>0</v>
      </c>
      <c r="BY118" s="170">
        <f>BW118*BX118</f>
        <v>0</v>
      </c>
      <c r="BZ118" s="165"/>
      <c r="CA118" s="111"/>
      <c r="CC118" s="169">
        <f>BW118*(1+$CG$97)</f>
        <v>0</v>
      </c>
      <c r="CD118" s="171">
        <f>BX118*(1-$CG$99)</f>
        <v>0</v>
      </c>
      <c r="CE118" s="170">
        <f>CC118*CD118</f>
        <v>0</v>
      </c>
      <c r="CF118" s="165"/>
      <c r="CG118" s="111"/>
      <c r="CI118" s="169">
        <f>CC118*(1+$CM$97)</f>
        <v>0</v>
      </c>
      <c r="CJ118" s="171">
        <f>CD118*(1-$CM$99)</f>
        <v>0</v>
      </c>
      <c r="CK118" s="170">
        <f>CI118*CJ118</f>
        <v>0</v>
      </c>
      <c r="CL118" s="165"/>
      <c r="CM118" s="111"/>
      <c r="CO118" s="169">
        <f>CI118*(1+$CS$97)</f>
        <v>0</v>
      </c>
      <c r="CP118" s="171">
        <f>CJ118*(1-$CS$99)</f>
        <v>0</v>
      </c>
      <c r="CQ118" s="170">
        <f>CO118*CP118</f>
        <v>0</v>
      </c>
      <c r="CR118" s="165"/>
      <c r="CS118" s="111"/>
      <c r="CX118" s="111"/>
      <c r="CY118" s="169">
        <f t="shared" si="129"/>
        <v>0</v>
      </c>
      <c r="CZ118" s="171">
        <f t="shared" si="130"/>
        <v>0</v>
      </c>
      <c r="DA118" s="170">
        <f>CY118*CZ118</f>
        <v>0</v>
      </c>
      <c r="DB118" s="165"/>
      <c r="DC118" s="111"/>
      <c r="DE118" s="169">
        <f t="shared" si="131"/>
        <v>0</v>
      </c>
      <c r="DF118" s="171">
        <f t="shared" si="132"/>
        <v>0</v>
      </c>
      <c r="DG118" s="170">
        <f>DE118*DF118</f>
        <v>0</v>
      </c>
      <c r="DH118" s="165"/>
      <c r="DI118" s="111"/>
      <c r="DK118" s="169">
        <f t="shared" si="133"/>
        <v>0</v>
      </c>
      <c r="DL118" s="171">
        <f t="shared" si="134"/>
        <v>0</v>
      </c>
      <c r="DM118" s="170">
        <f>DK118*DL118</f>
        <v>0</v>
      </c>
      <c r="DN118" s="165"/>
      <c r="DO118" s="111"/>
      <c r="DQ118" s="169">
        <f t="shared" si="135"/>
        <v>0</v>
      </c>
      <c r="DR118" s="171">
        <f t="shared" si="136"/>
        <v>0</v>
      </c>
      <c r="DS118" s="170">
        <f>DQ118*DR118</f>
        <v>0</v>
      </c>
      <c r="DT118" s="165"/>
      <c r="DU118" s="111"/>
      <c r="DZ118" s="111"/>
      <c r="EA118" s="726"/>
      <c r="EB118" s="486"/>
      <c r="EC118" s="150"/>
      <c r="ED118" s="144"/>
      <c r="EF118" s="163"/>
      <c r="EG118" s="162"/>
      <c r="EH118" s="162"/>
      <c r="EI118" s="162"/>
      <c r="EJ118" s="162"/>
      <c r="EK118" s="162"/>
      <c r="EL118" s="162"/>
      <c r="EM118" s="162"/>
      <c r="EN118" s="162"/>
      <c r="EO118" s="162"/>
      <c r="EP118" s="162"/>
      <c r="EQ118" s="162"/>
      <c r="ER118" s="161"/>
      <c r="ES118" s="159"/>
      <c r="ET118" s="160"/>
      <c r="EU118" s="160"/>
      <c r="EV118" s="111"/>
      <c r="EW118" s="111"/>
      <c r="EX118" s="159"/>
      <c r="EY118" s="112"/>
      <c r="EZ118" s="112"/>
      <c r="FD118" s="163"/>
      <c r="FE118" s="162"/>
      <c r="FF118" s="162"/>
      <c r="FG118" s="162"/>
      <c r="FH118" s="162"/>
      <c r="FI118" s="162"/>
      <c r="FJ118" s="162"/>
      <c r="FK118" s="162"/>
      <c r="FL118" s="162"/>
      <c r="FM118" s="162"/>
      <c r="FN118" s="162"/>
      <c r="FO118" s="162"/>
      <c r="FP118" s="161"/>
      <c r="FQ118" s="159"/>
      <c r="FR118" s="160"/>
      <c r="FS118" s="160"/>
      <c r="FT118" s="159"/>
      <c r="FU118" s="111"/>
      <c r="FV118" s="159"/>
      <c r="FW118" s="112"/>
      <c r="FX118" s="112"/>
    </row>
    <row r="119" spans="1:180" ht="15.75" customHeight="1" outlineLevel="2" x14ac:dyDescent="0.3">
      <c r="A119" s="150"/>
      <c r="B119" s="577"/>
      <c r="C119" s="913" t="str">
        <f t="shared" si="128"/>
        <v>SA18</v>
      </c>
      <c r="D119" s="946" t="s">
        <v>215</v>
      </c>
      <c r="E119" s="755"/>
      <c r="F119" s="781"/>
      <c r="G119" s="782"/>
      <c r="H119" s="758"/>
      <c r="I119" s="760"/>
      <c r="J119" s="747" t="s">
        <v>61</v>
      </c>
      <c r="K119" s="741" t="s">
        <v>61</v>
      </c>
      <c r="L119" s="742">
        <v>0</v>
      </c>
      <c r="M119" s="743"/>
      <c r="N119" s="703"/>
      <c r="O119" s="590"/>
      <c r="P119" s="478">
        <f t="shared" ref="P119:P120" si="137">N119*$L119</f>
        <v>0</v>
      </c>
      <c r="Q119" s="111"/>
      <c r="R119" s="111"/>
      <c r="S119" s="713">
        <f t="shared" ref="S119:S120" si="138">L119</f>
        <v>0</v>
      </c>
      <c r="T119" s="171">
        <f t="shared" ref="T119:T120" si="139">N119</f>
        <v>0</v>
      </c>
      <c r="U119" s="223">
        <f t="shared" ref="U119:U120" si="140">S119*T119</f>
        <v>0</v>
      </c>
      <c r="V119" s="599"/>
      <c r="W119" s="714"/>
      <c r="Y119" s="713">
        <f t="shared" ref="Y119:Y120" si="141">S119*(1+$AC$97)</f>
        <v>0</v>
      </c>
      <c r="Z119" s="171">
        <f t="shared" ref="Z119:Z120" si="142">T119*(1-$AC$99)</f>
        <v>0</v>
      </c>
      <c r="AA119" s="223">
        <f t="shared" ref="AA119:AA120" si="143">Y119*Z119</f>
        <v>0</v>
      </c>
      <c r="AB119" s="597"/>
      <c r="AC119" s="714"/>
      <c r="AE119" s="713">
        <f t="shared" ref="AE119:AE120" si="144">Y119*(1+$AI$97)</f>
        <v>0</v>
      </c>
      <c r="AF119" s="603">
        <f t="shared" ref="AF119:AF120" si="145">Z119*(1-$AI$99)</f>
        <v>0</v>
      </c>
      <c r="AG119" s="223">
        <f t="shared" ref="AG119:AG120" si="146">AE119*AF119</f>
        <v>0</v>
      </c>
      <c r="AH119" s="599"/>
      <c r="AI119" s="714"/>
      <c r="AK119" s="713">
        <f t="shared" ref="AK119:AK120" si="147">AE119*(1+$AO$97)</f>
        <v>0</v>
      </c>
      <c r="AL119" s="171">
        <f t="shared" ref="AL119:AL120" si="148">AF119*(1-$AO$99)</f>
        <v>0</v>
      </c>
      <c r="AM119" s="223">
        <f t="shared" ref="AM119:AM120" si="149">AK119*AL119</f>
        <v>0</v>
      </c>
      <c r="AN119" s="597"/>
      <c r="AO119" s="714"/>
      <c r="AT119" s="111"/>
      <c r="AU119" s="169">
        <f t="shared" ref="AU119:AU120" si="150">AK119*(1+$AY$97)</f>
        <v>0</v>
      </c>
      <c r="AV119" s="171">
        <f t="shared" ref="AV119:AV120" si="151">AL119*(1-$AY$99)</f>
        <v>0</v>
      </c>
      <c r="AW119" s="170">
        <f t="shared" ref="AW119:AW120" si="152">AU119*AV119</f>
        <v>0</v>
      </c>
      <c r="AX119" s="165"/>
      <c r="AY119" s="111"/>
      <c r="BA119" s="169">
        <f t="shared" ref="BA119:BA120" si="153">AU119*(1+$BE$97)</f>
        <v>0</v>
      </c>
      <c r="BB119" s="171">
        <f t="shared" ref="BB119:BB120" si="154">AV119*(1-$BE$99)</f>
        <v>0</v>
      </c>
      <c r="BC119" s="170">
        <f t="shared" ref="BC119:BC120" si="155">BA119*BB119</f>
        <v>0</v>
      </c>
      <c r="BD119" s="165"/>
      <c r="BE119" s="111"/>
      <c r="BG119" s="169">
        <f t="shared" ref="BG119:BG120" si="156">BA119*(1+$BK$97)</f>
        <v>0</v>
      </c>
      <c r="BH119" s="171">
        <f t="shared" ref="BH119:BH120" si="157">BB119*(1-$BK$99)</f>
        <v>0</v>
      </c>
      <c r="BI119" s="170">
        <f t="shared" ref="BI119:BI120" si="158">BG119*BH119</f>
        <v>0</v>
      </c>
      <c r="BJ119" s="165"/>
      <c r="BK119" s="111"/>
      <c r="BM119" s="169">
        <f t="shared" ref="BM119:BM120" si="159">BG119*(1+$BQ$97)</f>
        <v>0</v>
      </c>
      <c r="BN119" s="171">
        <f t="shared" ref="BN119:BN120" si="160">BH119*(1-$BQ$99)</f>
        <v>0</v>
      </c>
      <c r="BO119" s="170">
        <f t="shared" ref="BO119:BO120" si="161">BM119*BN119</f>
        <v>0</v>
      </c>
      <c r="BP119" s="165"/>
      <c r="BQ119" s="111"/>
      <c r="BV119" s="111"/>
      <c r="BW119" s="169">
        <f t="shared" ref="BW119:BW120" si="162">BM119*(1+$CA$97)</f>
        <v>0</v>
      </c>
      <c r="BX119" s="171">
        <f t="shared" ref="BX119:BX120" si="163">BN119*(1-$CA$99)</f>
        <v>0</v>
      </c>
      <c r="BY119" s="170">
        <f t="shared" ref="BY119:BY120" si="164">BW119*BX119</f>
        <v>0</v>
      </c>
      <c r="BZ119" s="165"/>
      <c r="CA119" s="111"/>
      <c r="CC119" s="169">
        <f t="shared" ref="CC119:CC120" si="165">BW119*(1+$CG$97)</f>
        <v>0</v>
      </c>
      <c r="CD119" s="171">
        <f t="shared" ref="CD119:CD120" si="166">BX119*(1-$CG$99)</f>
        <v>0</v>
      </c>
      <c r="CE119" s="170">
        <f t="shared" ref="CE119:CE120" si="167">CC119*CD119</f>
        <v>0</v>
      </c>
      <c r="CF119" s="165"/>
      <c r="CG119" s="111"/>
      <c r="CI119" s="169">
        <f t="shared" ref="CI119:CI120" si="168">CC119*(1+$CM$97)</f>
        <v>0</v>
      </c>
      <c r="CJ119" s="171">
        <f t="shared" ref="CJ119:CJ120" si="169">CD119*(1-$CM$99)</f>
        <v>0</v>
      </c>
      <c r="CK119" s="170">
        <f t="shared" ref="CK119:CK120" si="170">CI119*CJ119</f>
        <v>0</v>
      </c>
      <c r="CL119" s="165"/>
      <c r="CM119" s="111"/>
      <c r="CO119" s="169">
        <f t="shared" ref="CO119:CO120" si="171">CI119*(1+$CS$97)</f>
        <v>0</v>
      </c>
      <c r="CP119" s="171">
        <f t="shared" ref="CP119:CP120" si="172">CJ119*(1-$CS$99)</f>
        <v>0</v>
      </c>
      <c r="CQ119" s="170">
        <f t="shared" ref="CQ119:CQ120" si="173">CO119*CP119</f>
        <v>0</v>
      </c>
      <c r="CR119" s="165"/>
      <c r="CS119" s="111"/>
      <c r="CX119" s="111"/>
      <c r="CY119" s="169">
        <f t="shared" ref="CY119:CY120" si="174">CO119*(1+$DC$97)</f>
        <v>0</v>
      </c>
      <c r="CZ119" s="171">
        <f t="shared" ref="CZ119:CZ120" si="175">CP119*(1-$DC$99)</f>
        <v>0</v>
      </c>
      <c r="DA119" s="170">
        <f t="shared" ref="DA119:DA120" si="176">CY119*CZ119</f>
        <v>0</v>
      </c>
      <c r="DB119" s="165"/>
      <c r="DC119" s="111"/>
      <c r="DE119" s="169">
        <f t="shared" ref="DE119:DE120" si="177">CY119*(1+$DI$97)</f>
        <v>0</v>
      </c>
      <c r="DF119" s="171">
        <f t="shared" ref="DF119:DF120" si="178">CZ119*(1-$DI$99)</f>
        <v>0</v>
      </c>
      <c r="DG119" s="170">
        <f t="shared" ref="DG119:DG120" si="179">DE119*DF119</f>
        <v>0</v>
      </c>
      <c r="DH119" s="165"/>
      <c r="DI119" s="111"/>
      <c r="DK119" s="169">
        <f t="shared" ref="DK119:DK120" si="180">DE119*(1+$DO$97)</f>
        <v>0</v>
      </c>
      <c r="DL119" s="171">
        <f t="shared" ref="DL119:DL120" si="181">DF119*(1-$DO$99)</f>
        <v>0</v>
      </c>
      <c r="DM119" s="170">
        <f t="shared" ref="DM119:DM120" si="182">DK119*DL119</f>
        <v>0</v>
      </c>
      <c r="DN119" s="165"/>
      <c r="DO119" s="111"/>
      <c r="DQ119" s="169">
        <f t="shared" ref="DQ119:DQ120" si="183">DK119*(1+$DU$97)</f>
        <v>0</v>
      </c>
      <c r="DR119" s="171">
        <f t="shared" ref="DR119:DR120" si="184">DL119*(1-$DU$99)</f>
        <v>0</v>
      </c>
      <c r="DS119" s="170">
        <f t="shared" ref="DS119:DS120" si="185">DQ119*DR119</f>
        <v>0</v>
      </c>
      <c r="DT119" s="165"/>
      <c r="DU119" s="111"/>
      <c r="DZ119" s="111"/>
      <c r="EA119" s="726"/>
      <c r="EB119" s="486"/>
      <c r="EC119" s="150"/>
      <c r="ED119" s="144"/>
      <c r="EF119" s="163"/>
      <c r="EG119" s="162"/>
      <c r="EH119" s="162"/>
      <c r="EI119" s="162"/>
      <c r="EJ119" s="162"/>
      <c r="EK119" s="162"/>
      <c r="EL119" s="162"/>
      <c r="EM119" s="162"/>
      <c r="EN119" s="162"/>
      <c r="EO119" s="162"/>
      <c r="EP119" s="162"/>
      <c r="EQ119" s="162"/>
      <c r="ER119" s="161"/>
      <c r="ES119" s="159"/>
      <c r="ET119" s="160"/>
      <c r="EU119" s="160"/>
      <c r="EV119" s="111"/>
      <c r="EW119" s="111"/>
      <c r="EX119" s="159"/>
      <c r="EY119" s="112"/>
      <c r="EZ119" s="112"/>
      <c r="FD119" s="163"/>
      <c r="FE119" s="162"/>
      <c r="FF119" s="162"/>
      <c r="FG119" s="162"/>
      <c r="FH119" s="162"/>
      <c r="FI119" s="162"/>
      <c r="FJ119" s="162"/>
      <c r="FK119" s="162"/>
      <c r="FL119" s="162"/>
      <c r="FM119" s="162"/>
      <c r="FN119" s="162"/>
      <c r="FO119" s="162"/>
      <c r="FP119" s="161"/>
      <c r="FQ119" s="159"/>
      <c r="FR119" s="160"/>
      <c r="FS119" s="160"/>
      <c r="FT119" s="159"/>
      <c r="FU119" s="111"/>
      <c r="FV119" s="159"/>
      <c r="FW119" s="112"/>
      <c r="FX119" s="112"/>
    </row>
    <row r="120" spans="1:180" ht="21.75" customHeight="1" outlineLevel="2" x14ac:dyDescent="0.3">
      <c r="A120" s="150"/>
      <c r="B120" s="577"/>
      <c r="C120" s="913" t="str">
        <f t="shared" si="128"/>
        <v>SA19</v>
      </c>
      <c r="D120" s="946" t="s">
        <v>216</v>
      </c>
      <c r="E120" s="755"/>
      <c r="F120" s="781"/>
      <c r="G120" s="782"/>
      <c r="H120" s="758"/>
      <c r="I120" s="759"/>
      <c r="J120" s="681" t="s">
        <v>61</v>
      </c>
      <c r="K120" s="681" t="s">
        <v>61</v>
      </c>
      <c r="L120" s="682">
        <v>0</v>
      </c>
      <c r="M120" s="111"/>
      <c r="N120" s="703"/>
      <c r="O120" s="590"/>
      <c r="P120" s="478">
        <f t="shared" si="137"/>
        <v>0</v>
      </c>
      <c r="Q120" s="111"/>
      <c r="R120" s="111"/>
      <c r="S120" s="713">
        <f t="shared" si="138"/>
        <v>0</v>
      </c>
      <c r="T120" s="171">
        <f t="shared" si="139"/>
        <v>0</v>
      </c>
      <c r="U120" s="223">
        <f t="shared" si="140"/>
        <v>0</v>
      </c>
      <c r="V120" s="599"/>
      <c r="W120" s="714"/>
      <c r="Y120" s="713">
        <f t="shared" si="141"/>
        <v>0</v>
      </c>
      <c r="Z120" s="171">
        <f t="shared" si="142"/>
        <v>0</v>
      </c>
      <c r="AA120" s="223">
        <f t="shared" si="143"/>
        <v>0</v>
      </c>
      <c r="AB120" s="597"/>
      <c r="AC120" s="714"/>
      <c r="AE120" s="713">
        <f t="shared" si="144"/>
        <v>0</v>
      </c>
      <c r="AF120" s="603">
        <f t="shared" si="145"/>
        <v>0</v>
      </c>
      <c r="AG120" s="223">
        <f t="shared" si="146"/>
        <v>0</v>
      </c>
      <c r="AH120" s="599"/>
      <c r="AI120" s="714"/>
      <c r="AK120" s="713">
        <f t="shared" si="147"/>
        <v>0</v>
      </c>
      <c r="AL120" s="171">
        <f t="shared" si="148"/>
        <v>0</v>
      </c>
      <c r="AM120" s="223">
        <f t="shared" si="149"/>
        <v>0</v>
      </c>
      <c r="AN120" s="597"/>
      <c r="AO120" s="714"/>
      <c r="AT120" s="111"/>
      <c r="AU120" s="169">
        <f t="shared" si="150"/>
        <v>0</v>
      </c>
      <c r="AV120" s="171">
        <f t="shared" si="151"/>
        <v>0</v>
      </c>
      <c r="AW120" s="170">
        <f t="shared" si="152"/>
        <v>0</v>
      </c>
      <c r="AX120" s="165"/>
      <c r="AY120" s="111"/>
      <c r="BA120" s="169">
        <f t="shared" si="153"/>
        <v>0</v>
      </c>
      <c r="BB120" s="171">
        <f t="shared" si="154"/>
        <v>0</v>
      </c>
      <c r="BC120" s="170">
        <f t="shared" si="155"/>
        <v>0</v>
      </c>
      <c r="BD120" s="165"/>
      <c r="BE120" s="111"/>
      <c r="BG120" s="169">
        <f t="shared" si="156"/>
        <v>0</v>
      </c>
      <c r="BH120" s="171">
        <f t="shared" si="157"/>
        <v>0</v>
      </c>
      <c r="BI120" s="170">
        <f t="shared" si="158"/>
        <v>0</v>
      </c>
      <c r="BJ120" s="165"/>
      <c r="BK120" s="111"/>
      <c r="BM120" s="169">
        <f t="shared" si="159"/>
        <v>0</v>
      </c>
      <c r="BN120" s="171">
        <f t="shared" si="160"/>
        <v>0</v>
      </c>
      <c r="BO120" s="170">
        <f t="shared" si="161"/>
        <v>0</v>
      </c>
      <c r="BP120" s="165"/>
      <c r="BQ120" s="111"/>
      <c r="BV120" s="111"/>
      <c r="BW120" s="169">
        <f t="shared" si="162"/>
        <v>0</v>
      </c>
      <c r="BX120" s="171">
        <f t="shared" si="163"/>
        <v>0</v>
      </c>
      <c r="BY120" s="170">
        <f t="shared" si="164"/>
        <v>0</v>
      </c>
      <c r="BZ120" s="165"/>
      <c r="CA120" s="111"/>
      <c r="CC120" s="169">
        <f t="shared" si="165"/>
        <v>0</v>
      </c>
      <c r="CD120" s="171">
        <f t="shared" si="166"/>
        <v>0</v>
      </c>
      <c r="CE120" s="170">
        <f t="shared" si="167"/>
        <v>0</v>
      </c>
      <c r="CF120" s="165"/>
      <c r="CG120" s="111"/>
      <c r="CI120" s="169">
        <f t="shared" si="168"/>
        <v>0</v>
      </c>
      <c r="CJ120" s="171">
        <f t="shared" si="169"/>
        <v>0</v>
      </c>
      <c r="CK120" s="170">
        <f t="shared" si="170"/>
        <v>0</v>
      </c>
      <c r="CL120" s="165"/>
      <c r="CM120" s="111"/>
      <c r="CO120" s="169">
        <f t="shared" si="171"/>
        <v>0</v>
      </c>
      <c r="CP120" s="171">
        <f t="shared" si="172"/>
        <v>0</v>
      </c>
      <c r="CQ120" s="170">
        <f t="shared" si="173"/>
        <v>0</v>
      </c>
      <c r="CR120" s="165"/>
      <c r="CS120" s="111"/>
      <c r="CX120" s="111"/>
      <c r="CY120" s="169">
        <f t="shared" si="174"/>
        <v>0</v>
      </c>
      <c r="CZ120" s="171">
        <f t="shared" si="175"/>
        <v>0</v>
      </c>
      <c r="DA120" s="170">
        <f t="shared" si="176"/>
        <v>0</v>
      </c>
      <c r="DB120" s="165"/>
      <c r="DC120" s="111"/>
      <c r="DE120" s="169">
        <f t="shared" si="177"/>
        <v>0</v>
      </c>
      <c r="DF120" s="171">
        <f t="shared" si="178"/>
        <v>0</v>
      </c>
      <c r="DG120" s="170">
        <f t="shared" si="179"/>
        <v>0</v>
      </c>
      <c r="DH120" s="165"/>
      <c r="DI120" s="111"/>
      <c r="DK120" s="169">
        <f t="shared" si="180"/>
        <v>0</v>
      </c>
      <c r="DL120" s="171">
        <f t="shared" si="181"/>
        <v>0</v>
      </c>
      <c r="DM120" s="170">
        <f t="shared" si="182"/>
        <v>0</v>
      </c>
      <c r="DN120" s="165"/>
      <c r="DO120" s="111"/>
      <c r="DQ120" s="169">
        <f t="shared" si="183"/>
        <v>0</v>
      </c>
      <c r="DR120" s="171">
        <f t="shared" si="184"/>
        <v>0</v>
      </c>
      <c r="DS120" s="170">
        <f t="shared" si="185"/>
        <v>0</v>
      </c>
      <c r="DT120" s="165"/>
      <c r="DU120" s="111"/>
      <c r="DZ120" s="111"/>
      <c r="EA120" s="726"/>
      <c r="EB120" s="486"/>
      <c r="EC120" s="150"/>
      <c r="ED120" s="144"/>
      <c r="EF120" s="163"/>
      <c r="EG120" s="162"/>
      <c r="EH120" s="162"/>
      <c r="EI120" s="162"/>
      <c r="EJ120" s="162"/>
      <c r="EK120" s="162"/>
      <c r="EL120" s="162"/>
      <c r="EM120" s="162"/>
      <c r="EN120" s="162"/>
      <c r="EO120" s="162"/>
      <c r="EP120" s="162"/>
      <c r="EQ120" s="162"/>
      <c r="ER120" s="161"/>
      <c r="ES120" s="159"/>
      <c r="ET120" s="160"/>
      <c r="EU120" s="160"/>
      <c r="EV120" s="111"/>
      <c r="EW120" s="111"/>
      <c r="EX120" s="159"/>
      <c r="EY120" s="112"/>
      <c r="EZ120" s="112"/>
      <c r="FD120" s="163"/>
      <c r="FE120" s="162"/>
      <c r="FF120" s="162"/>
      <c r="FG120" s="162"/>
      <c r="FH120" s="162"/>
      <c r="FI120" s="162"/>
      <c r="FJ120" s="162"/>
      <c r="FK120" s="162"/>
      <c r="FL120" s="162"/>
      <c r="FM120" s="162"/>
      <c r="FN120" s="162"/>
      <c r="FO120" s="162"/>
      <c r="FP120" s="161"/>
      <c r="FQ120" s="159"/>
      <c r="FR120" s="160"/>
      <c r="FS120" s="160"/>
      <c r="FT120" s="159"/>
      <c r="FU120" s="111"/>
      <c r="FV120" s="159"/>
      <c r="FW120" s="112"/>
      <c r="FX120" s="112"/>
    </row>
    <row r="121" spans="1:180" s="459" customFormat="1" ht="16" customHeight="1" outlineLevel="1" x14ac:dyDescent="0.3">
      <c r="A121" s="608"/>
      <c r="B121" s="577"/>
      <c r="C121" s="921"/>
      <c r="D121" s="948"/>
      <c r="E121" s="761"/>
      <c r="F121" s="784"/>
      <c r="G121" s="762"/>
      <c r="H121" s="764"/>
      <c r="I121" s="765"/>
      <c r="J121" s="663"/>
      <c r="K121" s="663"/>
      <c r="L121" s="676"/>
      <c r="M121" s="605"/>
      <c r="N121" s="701"/>
      <c r="O121" s="609"/>
      <c r="P121" s="702"/>
      <c r="Q121" s="605"/>
      <c r="R121" s="605"/>
      <c r="S121" s="716"/>
      <c r="T121" s="610"/>
      <c r="U121" s="605"/>
      <c r="V121" s="606"/>
      <c r="W121" s="717"/>
      <c r="Y121" s="716"/>
      <c r="Z121" s="610"/>
      <c r="AA121" s="604"/>
      <c r="AB121" s="604"/>
      <c r="AC121" s="723"/>
      <c r="AE121" s="716"/>
      <c r="AF121" s="604"/>
      <c r="AG121" s="605"/>
      <c r="AH121" s="607"/>
      <c r="AI121" s="717"/>
      <c r="AK121" s="716"/>
      <c r="AL121" s="604"/>
      <c r="AM121" s="605"/>
      <c r="AN121" s="605"/>
      <c r="AO121" s="717"/>
      <c r="AT121" s="605"/>
      <c r="AU121" s="610"/>
      <c r="AV121" s="610"/>
      <c r="AW121" s="604"/>
      <c r="AX121" s="604"/>
      <c r="AY121" s="604"/>
      <c r="BA121" s="610"/>
      <c r="BB121" s="610"/>
      <c r="BC121" s="604"/>
      <c r="BD121" s="604"/>
      <c r="BE121" s="604"/>
      <c r="BG121" s="610"/>
      <c r="BH121" s="604"/>
      <c r="BI121" s="605"/>
      <c r="BJ121" s="605"/>
      <c r="BK121" s="605"/>
      <c r="BM121" s="610"/>
      <c r="BN121" s="604"/>
      <c r="BO121" s="605"/>
      <c r="BP121" s="605"/>
      <c r="BQ121" s="605"/>
      <c r="BV121" s="605"/>
      <c r="BW121" s="610"/>
      <c r="BX121" s="610"/>
      <c r="BY121" s="604"/>
      <c r="BZ121" s="604"/>
      <c r="CA121" s="604"/>
      <c r="CC121" s="610"/>
      <c r="CD121" s="610"/>
      <c r="CE121" s="604"/>
      <c r="CF121" s="604"/>
      <c r="CG121" s="604"/>
      <c r="CI121" s="610"/>
      <c r="CJ121" s="604"/>
      <c r="CK121" s="605"/>
      <c r="CL121" s="605"/>
      <c r="CM121" s="605"/>
      <c r="CO121" s="610"/>
      <c r="CP121" s="604"/>
      <c r="CQ121" s="605"/>
      <c r="CR121" s="605"/>
      <c r="CS121" s="605"/>
      <c r="CX121" s="605"/>
      <c r="CY121" s="610"/>
      <c r="CZ121" s="610"/>
      <c r="DA121" s="604"/>
      <c r="DB121" s="604"/>
      <c r="DC121" s="604"/>
      <c r="DE121" s="610"/>
      <c r="DF121" s="610"/>
      <c r="DG121" s="604"/>
      <c r="DH121" s="604"/>
      <c r="DI121" s="604"/>
      <c r="DK121" s="610"/>
      <c r="DL121" s="604"/>
      <c r="DM121" s="605"/>
      <c r="DN121" s="605"/>
      <c r="DO121" s="605"/>
      <c r="DQ121" s="610"/>
      <c r="DR121" s="604"/>
      <c r="DS121" s="605"/>
      <c r="DT121" s="605"/>
      <c r="DU121" s="605"/>
      <c r="DZ121" s="605"/>
      <c r="EA121" s="726"/>
      <c r="EB121" s="486"/>
      <c r="EC121" s="608"/>
      <c r="ED121" s="576"/>
      <c r="EF121" s="611"/>
      <c r="EG121" s="612"/>
      <c r="EH121" s="612"/>
      <c r="EI121" s="612"/>
      <c r="EJ121" s="612"/>
      <c r="EK121" s="612"/>
      <c r="EL121" s="612"/>
      <c r="EM121" s="612"/>
      <c r="EN121" s="612"/>
      <c r="EO121" s="612"/>
      <c r="EP121" s="612"/>
      <c r="EQ121" s="612"/>
      <c r="ER121" s="613"/>
      <c r="ES121" s="614"/>
      <c r="ET121" s="615"/>
      <c r="EU121" s="615"/>
      <c r="EV121" s="605"/>
      <c r="EW121" s="605"/>
      <c r="EX121" s="614"/>
      <c r="EY121" s="616"/>
      <c r="EZ121" s="616"/>
      <c r="FD121" s="611"/>
      <c r="FE121" s="612"/>
      <c r="FF121" s="612"/>
      <c r="FG121" s="612"/>
      <c r="FH121" s="612"/>
      <c r="FI121" s="612"/>
      <c r="FJ121" s="612"/>
      <c r="FK121" s="612"/>
      <c r="FL121" s="612"/>
      <c r="FM121" s="612"/>
      <c r="FN121" s="612"/>
      <c r="FO121" s="612"/>
      <c r="FP121" s="613"/>
      <c r="FQ121" s="614"/>
      <c r="FR121" s="615"/>
      <c r="FS121" s="615"/>
      <c r="FT121" s="614"/>
      <c r="FU121" s="605"/>
      <c r="FV121" s="614"/>
      <c r="FW121" s="616"/>
      <c r="FX121" s="616"/>
    </row>
    <row r="122" spans="1:180" ht="15.75" customHeight="1" outlineLevel="1" collapsed="1" x14ac:dyDescent="0.3">
      <c r="A122" s="150"/>
      <c r="B122" s="577"/>
      <c r="C122" s="913" t="str">
        <f t="shared" ref="C122:C127" si="186">"SA" &amp; ROW(C122)-ROW($C$100)-1</f>
        <v>SA21</v>
      </c>
      <c r="D122" s="1041" t="s">
        <v>217</v>
      </c>
      <c r="E122" s="785"/>
      <c r="F122" s="786"/>
      <c r="G122" s="768"/>
      <c r="H122" s="770"/>
      <c r="I122" s="771" t="s">
        <v>84</v>
      </c>
      <c r="J122" s="659"/>
      <c r="K122" s="659"/>
      <c r="L122" s="674"/>
      <c r="M122" s="687"/>
      <c r="N122" s="698">
        <f>SUM(N123:N127)</f>
        <v>0</v>
      </c>
      <c r="O122" s="589">
        <f>SUM(O123:O127)</f>
        <v>0</v>
      </c>
      <c r="P122" s="478">
        <f>SUM(P123:P127)</f>
        <v>0</v>
      </c>
      <c r="Q122" s="111"/>
      <c r="R122" s="111"/>
      <c r="S122" s="712"/>
      <c r="T122" s="589">
        <f>SUM(T123:T125)</f>
        <v>0</v>
      </c>
      <c r="U122" s="223">
        <f>SUM(U123:U127)</f>
        <v>0</v>
      </c>
      <c r="V122" s="598"/>
      <c r="W122" s="478">
        <f>U122*V122</f>
        <v>0</v>
      </c>
      <c r="Y122" s="712"/>
      <c r="Z122" s="589">
        <f>SUM(Z123:Z127)</f>
        <v>0</v>
      </c>
      <c r="AA122" s="223">
        <f>SUM(AA123:AA127)</f>
        <v>0</v>
      </c>
      <c r="AB122" s="596"/>
      <c r="AC122" s="478">
        <f>AA122*AB122</f>
        <v>0</v>
      </c>
      <c r="AE122" s="712"/>
      <c r="AF122" s="589">
        <f>SUM(AF123:AF127)</f>
        <v>0</v>
      </c>
      <c r="AG122" s="223">
        <f>SUM(AG123:AG127)</f>
        <v>0</v>
      </c>
      <c r="AH122" s="598"/>
      <c r="AI122" s="478">
        <f>AG122*AH122</f>
        <v>0</v>
      </c>
      <c r="AK122" s="712"/>
      <c r="AL122" s="589">
        <f>SUM(AL123:AL127)</f>
        <v>0</v>
      </c>
      <c r="AM122" s="223">
        <f>SUM(AM123:AM127)</f>
        <v>0</v>
      </c>
      <c r="AN122" s="596"/>
      <c r="AO122" s="478">
        <f>AM122*AN122</f>
        <v>0</v>
      </c>
      <c r="AT122" s="111"/>
      <c r="AU122" s="173"/>
      <c r="AV122" s="172">
        <f>SUM(AV123:AV127)</f>
        <v>0</v>
      </c>
      <c r="AW122" s="170">
        <f>SUM(AW123:AW127)</f>
        <v>0</v>
      </c>
      <c r="AX122" s="170"/>
      <c r="AY122" s="170">
        <f>AW122*AX122</f>
        <v>0</v>
      </c>
      <c r="BA122" s="173"/>
      <c r="BB122" s="172">
        <f>SUM(BB123:BB127)</f>
        <v>0</v>
      </c>
      <c r="BC122" s="170">
        <f>SUM(BC123:BC127)</f>
        <v>0</v>
      </c>
      <c r="BD122" s="170"/>
      <c r="BE122" s="170">
        <f>BC122*BD122</f>
        <v>0</v>
      </c>
      <c r="BG122" s="173"/>
      <c r="BH122" s="172">
        <f>SUM(BH123:BH127)</f>
        <v>0</v>
      </c>
      <c r="BI122" s="170">
        <f>SUM(BI123:BI127)</f>
        <v>0</v>
      </c>
      <c r="BJ122" s="170"/>
      <c r="BK122" s="170">
        <f>BI122*BJ122</f>
        <v>0</v>
      </c>
      <c r="BM122" s="173"/>
      <c r="BN122" s="172">
        <f>SUM(BN123:BN127)</f>
        <v>0</v>
      </c>
      <c r="BO122" s="170">
        <f>SUM(BO123:BO127)</f>
        <v>0</v>
      </c>
      <c r="BP122" s="170"/>
      <c r="BQ122" s="170">
        <f>BO122*BP122</f>
        <v>0</v>
      </c>
      <c r="BV122" s="111"/>
      <c r="BW122" s="173"/>
      <c r="BX122" s="172">
        <f>SUM(BX123:BX127)</f>
        <v>0</v>
      </c>
      <c r="BY122" s="170">
        <f>SUM(BY123:BY127)</f>
        <v>0</v>
      </c>
      <c r="BZ122" s="170"/>
      <c r="CA122" s="170">
        <f>BY122*BZ122</f>
        <v>0</v>
      </c>
      <c r="CC122" s="173"/>
      <c r="CD122" s="172">
        <f>SUM(CD123:CD127)</f>
        <v>0</v>
      </c>
      <c r="CE122" s="170">
        <f>SUM(CE123:CE127)</f>
        <v>0</v>
      </c>
      <c r="CF122" s="170"/>
      <c r="CG122" s="170">
        <f>CE122*CF122</f>
        <v>0</v>
      </c>
      <c r="CI122" s="173"/>
      <c r="CJ122" s="172">
        <f>SUM(CJ123:CJ127)</f>
        <v>0</v>
      </c>
      <c r="CK122" s="170">
        <f>SUM(CK123:CK127)</f>
        <v>0</v>
      </c>
      <c r="CL122" s="170"/>
      <c r="CM122" s="170">
        <f>CK122*CL122</f>
        <v>0</v>
      </c>
      <c r="CO122" s="173"/>
      <c r="CP122" s="172">
        <f>SUM(CP123:CP127)</f>
        <v>0</v>
      </c>
      <c r="CQ122" s="170">
        <f>SUM(CQ123:CQ127)</f>
        <v>0</v>
      </c>
      <c r="CR122" s="170"/>
      <c r="CS122" s="170">
        <f>CQ122*CR122</f>
        <v>0</v>
      </c>
      <c r="CX122" s="111"/>
      <c r="CY122" s="173"/>
      <c r="CZ122" s="172">
        <f>SUM(CZ123:CZ127)</f>
        <v>0</v>
      </c>
      <c r="DA122" s="170">
        <f>SUM(DA123:DA127)</f>
        <v>0</v>
      </c>
      <c r="DB122" s="170"/>
      <c r="DC122" s="170">
        <f>DA122*DB122</f>
        <v>0</v>
      </c>
      <c r="DE122" s="173"/>
      <c r="DF122" s="172">
        <f>SUM(DF123:DF127)</f>
        <v>0</v>
      </c>
      <c r="DG122" s="170">
        <f>SUM(DG123:DG127)</f>
        <v>0</v>
      </c>
      <c r="DH122" s="170"/>
      <c r="DI122" s="170">
        <f>DG122*DH122</f>
        <v>0</v>
      </c>
      <c r="DK122" s="173"/>
      <c r="DL122" s="172">
        <f>SUM(DL123:DL127)</f>
        <v>0</v>
      </c>
      <c r="DM122" s="170">
        <f>SUM(DM123:DM127)</f>
        <v>0</v>
      </c>
      <c r="DN122" s="170"/>
      <c r="DO122" s="170">
        <f>DM122*DN122</f>
        <v>0</v>
      </c>
      <c r="DQ122" s="173"/>
      <c r="DR122" s="172">
        <f>SUM(DR123:DR127)</f>
        <v>0</v>
      </c>
      <c r="DS122" s="170">
        <f>SUM(DS123:DS127)</f>
        <v>0</v>
      </c>
      <c r="DT122" s="170"/>
      <c r="DU122" s="170">
        <f>DS122*DT122</f>
        <v>0</v>
      </c>
      <c r="DZ122" s="111"/>
      <c r="EA122" s="726">
        <f>SUMPRODUCT((S$100:DU$100=V$100)*(S122:DU122))</f>
        <v>0</v>
      </c>
      <c r="EB122" s="486">
        <f>SUMPRODUCT((S$100:DU$100=W$100)*(S122:DU122))</f>
        <v>0</v>
      </c>
      <c r="EC122" s="150"/>
      <c r="ED122" s="144"/>
      <c r="EF122" s="163"/>
      <c r="EG122" s="162"/>
      <c r="EH122" s="162"/>
      <c r="EI122" s="162"/>
      <c r="EJ122" s="162"/>
      <c r="EK122" s="162"/>
      <c r="EL122" s="162"/>
      <c r="EM122" s="162"/>
      <c r="EN122" s="162"/>
      <c r="EO122" s="162"/>
      <c r="EP122" s="162"/>
      <c r="EQ122" s="162"/>
      <c r="ER122" s="161"/>
      <c r="ES122" s="159"/>
      <c r="ET122" s="160"/>
      <c r="EU122" s="160"/>
      <c r="EV122" s="111"/>
      <c r="EW122" s="111"/>
      <c r="EX122" s="159"/>
      <c r="EY122" s="112"/>
      <c r="EZ122" s="112"/>
      <c r="FD122" s="163"/>
      <c r="FE122" s="162"/>
      <c r="FF122" s="162"/>
      <c r="FG122" s="162"/>
      <c r="FH122" s="162"/>
      <c r="FI122" s="162"/>
      <c r="FJ122" s="162"/>
      <c r="FK122" s="162"/>
      <c r="FL122" s="162"/>
      <c r="FM122" s="162"/>
      <c r="FN122" s="162"/>
      <c r="FO122" s="162"/>
      <c r="FP122" s="161"/>
      <c r="FQ122" s="159"/>
      <c r="FR122" s="160"/>
      <c r="FS122" s="160"/>
      <c r="FT122" s="159"/>
      <c r="FU122" s="111"/>
      <c r="FV122" s="159"/>
      <c r="FW122" s="112"/>
      <c r="FX122" s="112"/>
    </row>
    <row r="123" spans="1:180" ht="17.25" customHeight="1" outlineLevel="2" x14ac:dyDescent="0.3">
      <c r="A123" s="150"/>
      <c r="B123" s="577"/>
      <c r="C123" s="932" t="str">
        <f t="shared" si="186"/>
        <v>SA22</v>
      </c>
      <c r="D123" s="955" t="s">
        <v>212</v>
      </c>
      <c r="E123" s="777"/>
      <c r="F123" s="787"/>
      <c r="G123" s="778"/>
      <c r="H123" s="780"/>
      <c r="I123" s="766"/>
      <c r="J123" s="677" t="s">
        <v>61</v>
      </c>
      <c r="K123" s="677" t="s">
        <v>61</v>
      </c>
      <c r="L123" s="679">
        <v>0</v>
      </c>
      <c r="M123" s="111"/>
      <c r="N123" s="696"/>
      <c r="O123" s="591"/>
      <c r="P123" s="478">
        <f>N123*$L123</f>
        <v>0</v>
      </c>
      <c r="Q123" s="111"/>
      <c r="R123" s="111"/>
      <c r="S123" s="713">
        <f>L123</f>
        <v>0</v>
      </c>
      <c r="T123" s="171">
        <v>0</v>
      </c>
      <c r="U123" s="223">
        <f>S123*T123</f>
        <v>0</v>
      </c>
      <c r="V123" s="599"/>
      <c r="W123" s="714"/>
      <c r="Y123" s="713">
        <f>S123*(1+$AC$97)</f>
        <v>0</v>
      </c>
      <c r="Z123" s="171">
        <f>T123*(1-$AC$99)</f>
        <v>0</v>
      </c>
      <c r="AA123" s="223">
        <f>Y123*Z123</f>
        <v>0</v>
      </c>
      <c r="AB123" s="597"/>
      <c r="AC123" s="714"/>
      <c r="AE123" s="713">
        <f>Y123*(1+$AI$97)</f>
        <v>0</v>
      </c>
      <c r="AF123" s="603">
        <f>Z123*(1-$AI$99)</f>
        <v>0</v>
      </c>
      <c r="AG123" s="223">
        <f>AE123*AF123</f>
        <v>0</v>
      </c>
      <c r="AH123" s="599"/>
      <c r="AI123" s="714"/>
      <c r="AK123" s="713">
        <f>AE123*(1+$AO$97)</f>
        <v>0</v>
      </c>
      <c r="AL123" s="171">
        <f>AF123*(1-$AO$99)</f>
        <v>0</v>
      </c>
      <c r="AM123" s="223">
        <f>AK123*AL123</f>
        <v>0</v>
      </c>
      <c r="AN123" s="597"/>
      <c r="AO123" s="714"/>
      <c r="AT123" s="111"/>
      <c r="AU123" s="169">
        <f>AK123*(1+$AY$97)</f>
        <v>0</v>
      </c>
      <c r="AV123" s="171">
        <f>AL123*(1-$AY$99)</f>
        <v>0</v>
      </c>
      <c r="AW123" s="170">
        <f>AU123*AV123</f>
        <v>0</v>
      </c>
      <c r="AX123" s="165"/>
      <c r="AY123" s="111"/>
      <c r="BA123" s="169">
        <f>AU123*(1+$BE$97)</f>
        <v>0</v>
      </c>
      <c r="BB123" s="171">
        <f>AV123*(1-$BE$99)</f>
        <v>0</v>
      </c>
      <c r="BC123" s="170">
        <f>BA123*BB123</f>
        <v>0</v>
      </c>
      <c r="BD123" s="165"/>
      <c r="BE123" s="111"/>
      <c r="BG123" s="169">
        <f>BA123*(1+$BK$97)</f>
        <v>0</v>
      </c>
      <c r="BH123" s="171">
        <f>BB123*(1-$BK$99)</f>
        <v>0</v>
      </c>
      <c r="BI123" s="170">
        <f>BG123*BH123</f>
        <v>0</v>
      </c>
      <c r="BJ123" s="165"/>
      <c r="BK123" s="111"/>
      <c r="BM123" s="169">
        <f>BG123*(1+$BQ$97)</f>
        <v>0</v>
      </c>
      <c r="BN123" s="171">
        <f>BH123*(1-$BQ$99)</f>
        <v>0</v>
      </c>
      <c r="BO123" s="170">
        <f>BM123*BN123</f>
        <v>0</v>
      </c>
      <c r="BP123" s="165"/>
      <c r="BQ123" s="111"/>
      <c r="BV123" s="111"/>
      <c r="BW123" s="169">
        <f>BM123*(1+$CA$97)</f>
        <v>0</v>
      </c>
      <c r="BX123" s="171">
        <f>BN123*(1-$CA$99)</f>
        <v>0</v>
      </c>
      <c r="BY123" s="170">
        <f>BW123*BX123</f>
        <v>0</v>
      </c>
      <c r="BZ123" s="165"/>
      <c r="CA123" s="111"/>
      <c r="CC123" s="169">
        <f>BW123*(1+$CG$97)</f>
        <v>0</v>
      </c>
      <c r="CD123" s="171">
        <f>BX123*(1-$CG$99)</f>
        <v>0</v>
      </c>
      <c r="CE123" s="170">
        <f>CC123*CD123</f>
        <v>0</v>
      </c>
      <c r="CF123" s="165"/>
      <c r="CG123" s="111"/>
      <c r="CI123" s="169">
        <f>CC123*(1+$CM$97)</f>
        <v>0</v>
      </c>
      <c r="CJ123" s="171">
        <f>CD123*(1-$CM$99)</f>
        <v>0</v>
      </c>
      <c r="CK123" s="170">
        <f>CI123*CJ123</f>
        <v>0</v>
      </c>
      <c r="CL123" s="165"/>
      <c r="CM123" s="111"/>
      <c r="CO123" s="169">
        <f>CI123*(1+$CS$97)</f>
        <v>0</v>
      </c>
      <c r="CP123" s="171">
        <f>CJ123*(1-$CS$99)</f>
        <v>0</v>
      </c>
      <c r="CQ123" s="170">
        <f>CO123*CP123</f>
        <v>0</v>
      </c>
      <c r="CR123" s="165"/>
      <c r="CS123" s="111"/>
      <c r="CX123" s="111"/>
      <c r="CY123" s="169">
        <f>CO123*(1+$DC$97)</f>
        <v>0</v>
      </c>
      <c r="CZ123" s="171">
        <f>CP123*(1-$DC$99)</f>
        <v>0</v>
      </c>
      <c r="DA123" s="170">
        <f>CY123*CZ123</f>
        <v>0</v>
      </c>
      <c r="DB123" s="165"/>
      <c r="DC123" s="111"/>
      <c r="DE123" s="169">
        <f>CY123*(1+$DI$97)</f>
        <v>0</v>
      </c>
      <c r="DF123" s="171">
        <f>CZ123*(1-$DI$99)</f>
        <v>0</v>
      </c>
      <c r="DG123" s="170">
        <f>DE123*DF123</f>
        <v>0</v>
      </c>
      <c r="DH123" s="165"/>
      <c r="DI123" s="111"/>
      <c r="DK123" s="169">
        <f>DE123*(1+$DO$97)</f>
        <v>0</v>
      </c>
      <c r="DL123" s="171">
        <f>DF123*(1-$DO$99)</f>
        <v>0</v>
      </c>
      <c r="DM123" s="170">
        <f>DK123*DL123</f>
        <v>0</v>
      </c>
      <c r="DN123" s="165"/>
      <c r="DO123" s="111"/>
      <c r="DQ123" s="169">
        <f>DK123*(1+$DU$97)</f>
        <v>0</v>
      </c>
      <c r="DR123" s="171">
        <f>DL123*(1-$DU$99)</f>
        <v>0</v>
      </c>
      <c r="DS123" s="170">
        <f>DQ123*DR123</f>
        <v>0</v>
      </c>
      <c r="DT123" s="165"/>
      <c r="DU123" s="111"/>
      <c r="DZ123" s="111"/>
      <c r="EA123" s="726"/>
      <c r="EB123" s="486"/>
      <c r="EC123" s="150"/>
      <c r="ED123" s="144"/>
      <c r="EF123" s="163"/>
      <c r="EG123" s="162"/>
      <c r="EH123" s="162"/>
      <c r="EI123" s="162"/>
      <c r="EJ123" s="162"/>
      <c r="EK123" s="162"/>
      <c r="EL123" s="162"/>
      <c r="EM123" s="162"/>
      <c r="EN123" s="162"/>
      <c r="EO123" s="162"/>
      <c r="EP123" s="162"/>
      <c r="EQ123" s="162"/>
      <c r="ER123" s="161"/>
      <c r="ES123" s="159"/>
      <c r="ET123" s="160"/>
      <c r="EU123" s="160"/>
      <c r="EV123" s="111"/>
      <c r="EW123" s="111"/>
      <c r="EX123" s="159"/>
      <c r="EY123" s="112"/>
      <c r="EZ123" s="112"/>
      <c r="FD123" s="163"/>
      <c r="FE123" s="162"/>
      <c r="FF123" s="162"/>
      <c r="FG123" s="162"/>
      <c r="FH123" s="162"/>
      <c r="FI123" s="162"/>
      <c r="FJ123" s="162"/>
      <c r="FK123" s="162"/>
      <c r="FL123" s="162"/>
      <c r="FM123" s="162"/>
      <c r="FN123" s="162"/>
      <c r="FO123" s="162"/>
      <c r="FP123" s="161"/>
      <c r="FQ123" s="159"/>
      <c r="FR123" s="160"/>
      <c r="FS123" s="160"/>
      <c r="FT123" s="159"/>
      <c r="FU123" s="111"/>
      <c r="FV123" s="159"/>
      <c r="FW123" s="112"/>
      <c r="FX123" s="112"/>
    </row>
    <row r="124" spans="1:180" ht="18.75" customHeight="1" outlineLevel="2" x14ac:dyDescent="0.3">
      <c r="A124" s="150"/>
      <c r="B124" s="577"/>
      <c r="C124" s="913" t="str">
        <f t="shared" si="186"/>
        <v>SA23</v>
      </c>
      <c r="D124" s="956" t="s">
        <v>213</v>
      </c>
      <c r="E124" s="785"/>
      <c r="F124" s="786"/>
      <c r="G124" s="768"/>
      <c r="H124" s="770"/>
      <c r="I124" s="771"/>
      <c r="J124" s="678" t="s">
        <v>61</v>
      </c>
      <c r="K124" s="678" t="s">
        <v>61</v>
      </c>
      <c r="L124" s="680">
        <v>0</v>
      </c>
      <c r="M124" s="111"/>
      <c r="N124" s="696"/>
      <c r="O124" s="591"/>
      <c r="P124" s="478">
        <f>N124*$L124</f>
        <v>0</v>
      </c>
      <c r="Q124" s="111"/>
      <c r="R124" s="111"/>
      <c r="S124" s="713">
        <f>L124</f>
        <v>0</v>
      </c>
      <c r="T124" s="171">
        <f>N124</f>
        <v>0</v>
      </c>
      <c r="U124" s="223">
        <f>S124*T124</f>
        <v>0</v>
      </c>
      <c r="V124" s="599"/>
      <c r="W124" s="714"/>
      <c r="Y124" s="713">
        <f>S124*(1+$AC$97)</f>
        <v>0</v>
      </c>
      <c r="Z124" s="171">
        <f>T124*(1-$AC$99)</f>
        <v>0</v>
      </c>
      <c r="AA124" s="223">
        <f>Y124*Z124</f>
        <v>0</v>
      </c>
      <c r="AB124" s="597"/>
      <c r="AC124" s="714"/>
      <c r="AE124" s="713">
        <f>Y124*(1+$AI$97)</f>
        <v>0</v>
      </c>
      <c r="AF124" s="603">
        <f>Z124*(1-$AI$99)</f>
        <v>0</v>
      </c>
      <c r="AG124" s="223">
        <f>AE124*AF124</f>
        <v>0</v>
      </c>
      <c r="AH124" s="599"/>
      <c r="AI124" s="714"/>
      <c r="AK124" s="713">
        <f>AE124*(1+$AO$97)</f>
        <v>0</v>
      </c>
      <c r="AL124" s="171">
        <f>AF124*(1-$AO$99)</f>
        <v>0</v>
      </c>
      <c r="AM124" s="223">
        <f>AK124*AL124</f>
        <v>0</v>
      </c>
      <c r="AN124" s="597"/>
      <c r="AO124" s="714"/>
      <c r="AT124" s="111"/>
      <c r="AU124" s="169">
        <f>AK124*(1+$AY$97)</f>
        <v>0</v>
      </c>
      <c r="AV124" s="171">
        <f>AL124*(1-$AY$99)</f>
        <v>0</v>
      </c>
      <c r="AW124" s="170">
        <f>AU124*AV124</f>
        <v>0</v>
      </c>
      <c r="AX124" s="165"/>
      <c r="AY124" s="111"/>
      <c r="BA124" s="169">
        <f>AU124*(1+$BE$97)</f>
        <v>0</v>
      </c>
      <c r="BB124" s="171">
        <f>AV124*(1-$BE$99)</f>
        <v>0</v>
      </c>
      <c r="BC124" s="170">
        <f>BA124*BB124</f>
        <v>0</v>
      </c>
      <c r="BD124" s="165"/>
      <c r="BE124" s="111"/>
      <c r="BG124" s="169">
        <f>BA124*(1+$BK$97)</f>
        <v>0</v>
      </c>
      <c r="BH124" s="171">
        <f>BB124*(1-$BK$99)</f>
        <v>0</v>
      </c>
      <c r="BI124" s="170">
        <f>BG124*BH124</f>
        <v>0</v>
      </c>
      <c r="BJ124" s="165"/>
      <c r="BK124" s="111"/>
      <c r="BM124" s="169">
        <f>BG124*(1+$BQ$97)</f>
        <v>0</v>
      </c>
      <c r="BN124" s="171">
        <f>BH124*(1-$BQ$99)</f>
        <v>0</v>
      </c>
      <c r="BO124" s="170">
        <f>BM124*BN124</f>
        <v>0</v>
      </c>
      <c r="BP124" s="165"/>
      <c r="BQ124" s="111"/>
      <c r="BV124" s="111"/>
      <c r="BW124" s="169">
        <f>BM124*(1+$CA$97)</f>
        <v>0</v>
      </c>
      <c r="BX124" s="171">
        <f>BN124*(1-$CA$99)</f>
        <v>0</v>
      </c>
      <c r="BY124" s="170">
        <f>BW124*BX124</f>
        <v>0</v>
      </c>
      <c r="BZ124" s="165"/>
      <c r="CA124" s="111"/>
      <c r="CC124" s="169">
        <f>BW124*(1+$CG$97)</f>
        <v>0</v>
      </c>
      <c r="CD124" s="171">
        <f>BX124*(1-$CG$99)</f>
        <v>0</v>
      </c>
      <c r="CE124" s="170">
        <f>CC124*CD124</f>
        <v>0</v>
      </c>
      <c r="CF124" s="165"/>
      <c r="CG124" s="111"/>
      <c r="CI124" s="169">
        <f>CC124*(1+$CM$97)</f>
        <v>0</v>
      </c>
      <c r="CJ124" s="171">
        <f>CD124*(1-$CM$99)</f>
        <v>0</v>
      </c>
      <c r="CK124" s="170">
        <f>CI124*CJ124</f>
        <v>0</v>
      </c>
      <c r="CL124" s="165"/>
      <c r="CM124" s="111"/>
      <c r="CO124" s="169">
        <f>CI124*(1+$CS$97)</f>
        <v>0</v>
      </c>
      <c r="CP124" s="171">
        <f>CJ124*(1-$CS$99)</f>
        <v>0</v>
      </c>
      <c r="CQ124" s="170">
        <f>CO124*CP124</f>
        <v>0</v>
      </c>
      <c r="CR124" s="165"/>
      <c r="CS124" s="111"/>
      <c r="CX124" s="111"/>
      <c r="CY124" s="169">
        <f t="shared" ref="CY124:CY125" si="187">CO124*(1+$DC$97)</f>
        <v>0</v>
      </c>
      <c r="CZ124" s="171">
        <f t="shared" ref="CZ124:CZ125" si="188">CP124*(1-$DC$99)</f>
        <v>0</v>
      </c>
      <c r="DA124" s="170">
        <f>CY124*CZ124</f>
        <v>0</v>
      </c>
      <c r="DB124" s="165"/>
      <c r="DC124" s="111"/>
      <c r="DE124" s="169">
        <f t="shared" ref="DE124:DE125" si="189">CY124*(1+$DI$97)</f>
        <v>0</v>
      </c>
      <c r="DF124" s="171">
        <f t="shared" ref="DF124:DF125" si="190">CZ124*(1-$DI$99)</f>
        <v>0</v>
      </c>
      <c r="DG124" s="170">
        <f>DE124*DF124</f>
        <v>0</v>
      </c>
      <c r="DH124" s="165"/>
      <c r="DI124" s="111"/>
      <c r="DK124" s="169">
        <f t="shared" ref="DK124:DK125" si="191">DE124*(1+$DO$97)</f>
        <v>0</v>
      </c>
      <c r="DL124" s="171">
        <f t="shared" ref="DL124:DL125" si="192">DF124*(1-$DO$99)</f>
        <v>0</v>
      </c>
      <c r="DM124" s="170">
        <f>DK124*DL124</f>
        <v>0</v>
      </c>
      <c r="DN124" s="165"/>
      <c r="DO124" s="111"/>
      <c r="DQ124" s="169">
        <f t="shared" ref="DQ124:DQ125" si="193">DK124*(1+$DU$97)</f>
        <v>0</v>
      </c>
      <c r="DR124" s="171">
        <f t="shared" ref="DR124:DR125" si="194">DL124*(1-$DU$99)</f>
        <v>0</v>
      </c>
      <c r="DS124" s="170">
        <f>DQ124*DR124</f>
        <v>0</v>
      </c>
      <c r="DT124" s="165"/>
      <c r="DU124" s="111"/>
      <c r="DZ124" s="111"/>
      <c r="EA124" s="726"/>
      <c r="EB124" s="486"/>
      <c r="EC124" s="150"/>
      <c r="ED124" s="144"/>
      <c r="EF124" s="163"/>
      <c r="EG124" s="162"/>
      <c r="EH124" s="162"/>
      <c r="EI124" s="162"/>
      <c r="EJ124" s="162"/>
      <c r="EK124" s="162"/>
      <c r="EL124" s="162"/>
      <c r="EM124" s="162"/>
      <c r="EN124" s="162"/>
      <c r="EO124" s="162"/>
      <c r="EP124" s="162"/>
      <c r="EQ124" s="162"/>
      <c r="ER124" s="161"/>
      <c r="ES124" s="159"/>
      <c r="ET124" s="160"/>
      <c r="EU124" s="160"/>
      <c r="EV124" s="111"/>
      <c r="EW124" s="111"/>
      <c r="EX124" s="159"/>
      <c r="EY124" s="112"/>
      <c r="EZ124" s="112"/>
      <c r="FD124" s="163"/>
      <c r="FE124" s="162"/>
      <c r="FF124" s="162"/>
      <c r="FG124" s="162"/>
      <c r="FH124" s="162"/>
      <c r="FI124" s="162"/>
      <c r="FJ124" s="162"/>
      <c r="FK124" s="162"/>
      <c r="FL124" s="162"/>
      <c r="FM124" s="162"/>
      <c r="FN124" s="162"/>
      <c r="FO124" s="162"/>
      <c r="FP124" s="161"/>
      <c r="FQ124" s="159"/>
      <c r="FR124" s="160"/>
      <c r="FS124" s="160"/>
      <c r="FT124" s="159"/>
      <c r="FU124" s="111"/>
      <c r="FV124" s="159"/>
      <c r="FW124" s="112"/>
      <c r="FX124" s="112"/>
    </row>
    <row r="125" spans="1:180" ht="14.25" customHeight="1" outlineLevel="2" x14ac:dyDescent="0.3">
      <c r="A125" s="150"/>
      <c r="B125" s="577"/>
      <c r="C125" s="932" t="str">
        <f t="shared" si="186"/>
        <v>SA24</v>
      </c>
      <c r="D125" s="952" t="s">
        <v>214</v>
      </c>
      <c r="E125" s="761"/>
      <c r="F125" s="784"/>
      <c r="G125" s="762"/>
      <c r="H125" s="764"/>
      <c r="I125" s="765"/>
      <c r="J125" s="681" t="s">
        <v>61</v>
      </c>
      <c r="K125" s="681" t="s">
        <v>61</v>
      </c>
      <c r="L125" s="682">
        <v>0</v>
      </c>
      <c r="M125" s="111"/>
      <c r="N125" s="696"/>
      <c r="O125" s="591"/>
      <c r="P125" s="478">
        <f>N125*$L125</f>
        <v>0</v>
      </c>
      <c r="Q125" s="111"/>
      <c r="R125" s="111"/>
      <c r="S125" s="713">
        <f>L125</f>
        <v>0</v>
      </c>
      <c r="T125" s="171">
        <f>N125</f>
        <v>0</v>
      </c>
      <c r="U125" s="223">
        <f>S125*T125</f>
        <v>0</v>
      </c>
      <c r="V125" s="599"/>
      <c r="W125" s="714"/>
      <c r="Y125" s="713">
        <f>S125*(1+$AC$97)</f>
        <v>0</v>
      </c>
      <c r="Z125" s="171">
        <f>T125*(1-$AC$99)</f>
        <v>0</v>
      </c>
      <c r="AA125" s="223">
        <f>Y125*Z125</f>
        <v>0</v>
      </c>
      <c r="AB125" s="597"/>
      <c r="AC125" s="714"/>
      <c r="AE125" s="713">
        <f>Y125*(1+$AI$97)</f>
        <v>0</v>
      </c>
      <c r="AF125" s="603">
        <f>Z125*(1-$AI$99)</f>
        <v>0</v>
      </c>
      <c r="AG125" s="223">
        <f>AE125*AF125</f>
        <v>0</v>
      </c>
      <c r="AH125" s="599"/>
      <c r="AI125" s="714"/>
      <c r="AK125" s="713">
        <f>AE125*(1+$AO$97)</f>
        <v>0</v>
      </c>
      <c r="AL125" s="171">
        <f>AF125*(1-$AO$99)</f>
        <v>0</v>
      </c>
      <c r="AM125" s="223">
        <f>AK125*AL125</f>
        <v>0</v>
      </c>
      <c r="AN125" s="597"/>
      <c r="AO125" s="714"/>
      <c r="AT125" s="111"/>
      <c r="AU125" s="169">
        <f>AK125*(1+$AY$97)</f>
        <v>0</v>
      </c>
      <c r="AV125" s="171">
        <f>AL125*(1-$AY$99)</f>
        <v>0</v>
      </c>
      <c r="AW125" s="170">
        <f>AU125*AV125</f>
        <v>0</v>
      </c>
      <c r="AX125" s="165"/>
      <c r="AY125" s="111"/>
      <c r="BA125" s="169">
        <f>AU125*(1+$BE$97)</f>
        <v>0</v>
      </c>
      <c r="BB125" s="171">
        <f>AV125*(1-$BE$99)</f>
        <v>0</v>
      </c>
      <c r="BC125" s="170">
        <f>BA125*BB125</f>
        <v>0</v>
      </c>
      <c r="BD125" s="165"/>
      <c r="BE125" s="111"/>
      <c r="BG125" s="169">
        <f>BA125*(1+$BK$97)</f>
        <v>0</v>
      </c>
      <c r="BH125" s="171">
        <f>BB125*(1-$BK$99)</f>
        <v>0</v>
      </c>
      <c r="BI125" s="170">
        <f>BG125*BH125</f>
        <v>0</v>
      </c>
      <c r="BJ125" s="165"/>
      <c r="BK125" s="111"/>
      <c r="BM125" s="169">
        <f>BG125*(1+$BQ$97)</f>
        <v>0</v>
      </c>
      <c r="BN125" s="171">
        <f>BH125*(1-$BQ$99)</f>
        <v>0</v>
      </c>
      <c r="BO125" s="170">
        <f>BM125*BN125</f>
        <v>0</v>
      </c>
      <c r="BP125" s="165"/>
      <c r="BQ125" s="111"/>
      <c r="BV125" s="111"/>
      <c r="BW125" s="169">
        <f>BM125*(1+$CA$97)</f>
        <v>0</v>
      </c>
      <c r="BX125" s="171">
        <f>BN125*(1-$CA$99)</f>
        <v>0</v>
      </c>
      <c r="BY125" s="170">
        <f>BW125*BX125</f>
        <v>0</v>
      </c>
      <c r="BZ125" s="165"/>
      <c r="CA125" s="111"/>
      <c r="CC125" s="169">
        <f>BW125*(1+$CG$97)</f>
        <v>0</v>
      </c>
      <c r="CD125" s="171">
        <f>BX125*(1-$CG$99)</f>
        <v>0</v>
      </c>
      <c r="CE125" s="170">
        <f>CC125*CD125</f>
        <v>0</v>
      </c>
      <c r="CF125" s="165"/>
      <c r="CG125" s="111"/>
      <c r="CI125" s="169">
        <f>CC125*(1+$CM$97)</f>
        <v>0</v>
      </c>
      <c r="CJ125" s="171">
        <f>CD125*(1-$CM$99)</f>
        <v>0</v>
      </c>
      <c r="CK125" s="170">
        <f>CI125*CJ125</f>
        <v>0</v>
      </c>
      <c r="CL125" s="165"/>
      <c r="CM125" s="111"/>
      <c r="CO125" s="169">
        <f>CI125*(1+$CS$97)</f>
        <v>0</v>
      </c>
      <c r="CP125" s="171">
        <f>CJ125*(1-$CS$99)</f>
        <v>0</v>
      </c>
      <c r="CQ125" s="170">
        <f>CO125*CP125</f>
        <v>0</v>
      </c>
      <c r="CR125" s="165"/>
      <c r="CS125" s="111"/>
      <c r="CX125" s="111"/>
      <c r="CY125" s="169">
        <f t="shared" si="187"/>
        <v>0</v>
      </c>
      <c r="CZ125" s="171">
        <f t="shared" si="188"/>
        <v>0</v>
      </c>
      <c r="DA125" s="170">
        <f>CY125*CZ125</f>
        <v>0</v>
      </c>
      <c r="DB125" s="165"/>
      <c r="DC125" s="111"/>
      <c r="DE125" s="169">
        <f t="shared" si="189"/>
        <v>0</v>
      </c>
      <c r="DF125" s="171">
        <f t="shared" si="190"/>
        <v>0</v>
      </c>
      <c r="DG125" s="170">
        <f>DE125*DF125</f>
        <v>0</v>
      </c>
      <c r="DH125" s="165"/>
      <c r="DI125" s="111"/>
      <c r="DK125" s="169">
        <f t="shared" si="191"/>
        <v>0</v>
      </c>
      <c r="DL125" s="171">
        <f t="shared" si="192"/>
        <v>0</v>
      </c>
      <c r="DM125" s="170">
        <f>DK125*DL125</f>
        <v>0</v>
      </c>
      <c r="DN125" s="165"/>
      <c r="DO125" s="111"/>
      <c r="DQ125" s="169">
        <f t="shared" si="193"/>
        <v>0</v>
      </c>
      <c r="DR125" s="171">
        <f t="shared" si="194"/>
        <v>0</v>
      </c>
      <c r="DS125" s="170">
        <f>DQ125*DR125</f>
        <v>0</v>
      </c>
      <c r="DT125" s="165"/>
      <c r="DU125" s="111"/>
      <c r="DZ125" s="111"/>
      <c r="EA125" s="726"/>
      <c r="EB125" s="486"/>
      <c r="EC125" s="150"/>
      <c r="ED125" s="144"/>
      <c r="EF125" s="163"/>
      <c r="EG125" s="162"/>
      <c r="EH125" s="162"/>
      <c r="EI125" s="162"/>
      <c r="EJ125" s="162"/>
      <c r="EK125" s="162"/>
      <c r="EL125" s="162"/>
      <c r="EM125" s="162"/>
      <c r="EN125" s="162"/>
      <c r="EO125" s="162"/>
      <c r="EP125" s="162"/>
      <c r="EQ125" s="162"/>
      <c r="ER125" s="161"/>
      <c r="ES125" s="159"/>
      <c r="ET125" s="160"/>
      <c r="EU125" s="160"/>
      <c r="EV125" s="111"/>
      <c r="EW125" s="111"/>
      <c r="EX125" s="159"/>
      <c r="EY125" s="112"/>
      <c r="EZ125" s="112"/>
      <c r="FD125" s="163"/>
      <c r="FE125" s="162"/>
      <c r="FF125" s="162"/>
      <c r="FG125" s="162"/>
      <c r="FH125" s="162"/>
      <c r="FI125" s="162"/>
      <c r="FJ125" s="162"/>
      <c r="FK125" s="162"/>
      <c r="FL125" s="162"/>
      <c r="FM125" s="162"/>
      <c r="FN125" s="162"/>
      <c r="FO125" s="162"/>
      <c r="FP125" s="161"/>
      <c r="FQ125" s="159"/>
      <c r="FR125" s="160"/>
      <c r="FS125" s="160"/>
      <c r="FT125" s="159"/>
      <c r="FU125" s="111"/>
      <c r="FV125" s="159"/>
      <c r="FW125" s="112"/>
      <c r="FX125" s="112"/>
    </row>
    <row r="126" spans="1:180" ht="16.5" customHeight="1" outlineLevel="2" x14ac:dyDescent="0.3">
      <c r="A126" s="150"/>
      <c r="B126" s="577"/>
      <c r="C126" s="913" t="str">
        <f t="shared" si="186"/>
        <v>SA25</v>
      </c>
      <c r="D126" s="956" t="s">
        <v>215</v>
      </c>
      <c r="E126" s="785"/>
      <c r="F126" s="786"/>
      <c r="G126" s="768"/>
      <c r="H126" s="770"/>
      <c r="I126" s="771"/>
      <c r="J126" s="678" t="s">
        <v>61</v>
      </c>
      <c r="K126" s="678" t="s">
        <v>61</v>
      </c>
      <c r="L126" s="680">
        <v>0</v>
      </c>
      <c r="M126" s="111"/>
      <c r="N126" s="696"/>
      <c r="O126" s="591"/>
      <c r="P126" s="478">
        <f t="shared" ref="P126:P127" si="195">N126*$L126</f>
        <v>0</v>
      </c>
      <c r="Q126" s="111"/>
      <c r="R126" s="111"/>
      <c r="S126" s="713">
        <f t="shared" ref="S126:S127" si="196">L126</f>
        <v>0</v>
      </c>
      <c r="T126" s="171">
        <f t="shared" ref="T126:T127" si="197">N126</f>
        <v>0</v>
      </c>
      <c r="U126" s="223">
        <f t="shared" ref="U126:U127" si="198">S126*T126</f>
        <v>0</v>
      </c>
      <c r="V126" s="599"/>
      <c r="W126" s="714"/>
      <c r="Y126" s="713">
        <f t="shared" ref="Y126:Y127" si="199">S126*(1+$AC$97)</f>
        <v>0</v>
      </c>
      <c r="Z126" s="171">
        <f t="shared" ref="Z126:Z127" si="200">T126*(1-$AC$99)</f>
        <v>0</v>
      </c>
      <c r="AA126" s="223">
        <f t="shared" ref="AA126:AA127" si="201">Y126*Z126</f>
        <v>0</v>
      </c>
      <c r="AB126" s="597"/>
      <c r="AC126" s="714"/>
      <c r="AE126" s="713">
        <f t="shared" ref="AE126:AE127" si="202">Y126*(1+$AI$97)</f>
        <v>0</v>
      </c>
      <c r="AF126" s="603">
        <f t="shared" ref="AF126:AF127" si="203">Z126*(1-$AI$99)</f>
        <v>0</v>
      </c>
      <c r="AG126" s="223">
        <f t="shared" ref="AG126:AG127" si="204">AE126*AF126</f>
        <v>0</v>
      </c>
      <c r="AH126" s="599"/>
      <c r="AI126" s="714"/>
      <c r="AK126" s="713">
        <f t="shared" ref="AK126:AK127" si="205">AE126*(1+$AO$97)</f>
        <v>0</v>
      </c>
      <c r="AL126" s="171">
        <f t="shared" ref="AL126:AL127" si="206">AF126*(1-$AO$99)</f>
        <v>0</v>
      </c>
      <c r="AM126" s="223">
        <f t="shared" ref="AM126:AM127" si="207">AK126*AL126</f>
        <v>0</v>
      </c>
      <c r="AN126" s="597"/>
      <c r="AO126" s="714"/>
      <c r="AT126" s="111"/>
      <c r="AU126" s="169">
        <f t="shared" ref="AU126:AU127" si="208">AK126*(1+$AY$97)</f>
        <v>0</v>
      </c>
      <c r="AV126" s="171">
        <f t="shared" ref="AV126:AV127" si="209">AL126*(1-$AY$99)</f>
        <v>0</v>
      </c>
      <c r="AW126" s="170">
        <f t="shared" ref="AW126:AW127" si="210">AU126*AV126</f>
        <v>0</v>
      </c>
      <c r="AX126" s="165"/>
      <c r="AY126" s="111"/>
      <c r="BA126" s="169">
        <f t="shared" ref="BA126:BA127" si="211">AU126*(1+$BE$97)</f>
        <v>0</v>
      </c>
      <c r="BB126" s="171">
        <f t="shared" ref="BB126:BB127" si="212">AV126*(1-$BE$99)</f>
        <v>0</v>
      </c>
      <c r="BC126" s="170">
        <f t="shared" ref="BC126:BC127" si="213">BA126*BB126</f>
        <v>0</v>
      </c>
      <c r="BD126" s="165"/>
      <c r="BE126" s="111"/>
      <c r="BG126" s="169">
        <f t="shared" ref="BG126:BG127" si="214">BA126*(1+$BK$97)</f>
        <v>0</v>
      </c>
      <c r="BH126" s="171">
        <f t="shared" ref="BH126:BH127" si="215">BB126*(1-$BK$99)</f>
        <v>0</v>
      </c>
      <c r="BI126" s="170">
        <f t="shared" ref="BI126:BI127" si="216">BG126*BH126</f>
        <v>0</v>
      </c>
      <c r="BJ126" s="165"/>
      <c r="BK126" s="111"/>
      <c r="BM126" s="169">
        <f t="shared" ref="BM126:BM127" si="217">BG126*(1+$BQ$97)</f>
        <v>0</v>
      </c>
      <c r="BN126" s="171">
        <f t="shared" ref="BN126:BN127" si="218">BH126*(1-$BQ$99)</f>
        <v>0</v>
      </c>
      <c r="BO126" s="170">
        <f t="shared" ref="BO126:BO127" si="219">BM126*BN126</f>
        <v>0</v>
      </c>
      <c r="BP126" s="165"/>
      <c r="BQ126" s="111"/>
      <c r="BV126" s="111"/>
      <c r="BW126" s="169">
        <f t="shared" ref="BW126:BW127" si="220">BM126*(1+$CA$97)</f>
        <v>0</v>
      </c>
      <c r="BX126" s="171">
        <f t="shared" ref="BX126:BX127" si="221">BN126*(1-$CA$99)</f>
        <v>0</v>
      </c>
      <c r="BY126" s="170">
        <f t="shared" ref="BY126:BY127" si="222">BW126*BX126</f>
        <v>0</v>
      </c>
      <c r="BZ126" s="165"/>
      <c r="CA126" s="111"/>
      <c r="CC126" s="169">
        <f t="shared" ref="CC126:CC127" si="223">BW126*(1+$CG$97)</f>
        <v>0</v>
      </c>
      <c r="CD126" s="171">
        <f t="shared" ref="CD126:CD127" si="224">BX126*(1-$CG$99)</f>
        <v>0</v>
      </c>
      <c r="CE126" s="170">
        <f t="shared" ref="CE126:CE127" si="225">CC126*CD126</f>
        <v>0</v>
      </c>
      <c r="CF126" s="165"/>
      <c r="CG126" s="111"/>
      <c r="CI126" s="169">
        <f t="shared" ref="CI126:CI127" si="226">CC126*(1+$CM$97)</f>
        <v>0</v>
      </c>
      <c r="CJ126" s="171">
        <f t="shared" ref="CJ126:CJ127" si="227">CD126*(1-$CM$99)</f>
        <v>0</v>
      </c>
      <c r="CK126" s="170">
        <f t="shared" ref="CK126:CK127" si="228">CI126*CJ126</f>
        <v>0</v>
      </c>
      <c r="CL126" s="165"/>
      <c r="CM126" s="111"/>
      <c r="CO126" s="169">
        <f t="shared" ref="CO126:CO127" si="229">CI126*(1+$CS$97)</f>
        <v>0</v>
      </c>
      <c r="CP126" s="171">
        <f t="shared" ref="CP126:CP127" si="230">CJ126*(1-$CS$99)</f>
        <v>0</v>
      </c>
      <c r="CQ126" s="170">
        <f t="shared" ref="CQ126:CQ127" si="231">CO126*CP126</f>
        <v>0</v>
      </c>
      <c r="CR126" s="165"/>
      <c r="CS126" s="111"/>
      <c r="CX126" s="111"/>
      <c r="CY126" s="169">
        <f t="shared" ref="CY126:CY127" si="232">CO126*(1+$DC$97)</f>
        <v>0</v>
      </c>
      <c r="CZ126" s="171">
        <f t="shared" ref="CZ126:CZ127" si="233">CP126*(1-$DC$99)</f>
        <v>0</v>
      </c>
      <c r="DA126" s="170">
        <f t="shared" ref="DA126:DA127" si="234">CY126*CZ126</f>
        <v>0</v>
      </c>
      <c r="DB126" s="165"/>
      <c r="DC126" s="111"/>
      <c r="DE126" s="169">
        <f t="shared" ref="DE126:DE127" si="235">CY126*(1+$DI$97)</f>
        <v>0</v>
      </c>
      <c r="DF126" s="171">
        <f t="shared" ref="DF126:DF127" si="236">CZ126*(1-$DI$99)</f>
        <v>0</v>
      </c>
      <c r="DG126" s="170">
        <f t="shared" ref="DG126:DG127" si="237">DE126*DF126</f>
        <v>0</v>
      </c>
      <c r="DH126" s="165"/>
      <c r="DI126" s="111"/>
      <c r="DK126" s="169">
        <f t="shared" ref="DK126:DK127" si="238">DE126*(1+$DO$97)</f>
        <v>0</v>
      </c>
      <c r="DL126" s="171">
        <f t="shared" ref="DL126:DL127" si="239">DF126*(1-$DO$99)</f>
        <v>0</v>
      </c>
      <c r="DM126" s="170">
        <f t="shared" ref="DM126:DM127" si="240">DK126*DL126</f>
        <v>0</v>
      </c>
      <c r="DN126" s="165"/>
      <c r="DO126" s="111"/>
      <c r="DQ126" s="169">
        <f t="shared" ref="DQ126:DQ127" si="241">DK126*(1+$DU$97)</f>
        <v>0</v>
      </c>
      <c r="DR126" s="171">
        <f t="shared" ref="DR126:DR127" si="242">DL126*(1-$DU$99)</f>
        <v>0</v>
      </c>
      <c r="DS126" s="170">
        <f t="shared" ref="DS126:DS127" si="243">DQ126*DR126</f>
        <v>0</v>
      </c>
      <c r="DT126" s="165"/>
      <c r="DU126" s="111"/>
      <c r="DZ126" s="111"/>
      <c r="EA126" s="726"/>
      <c r="EB126" s="486"/>
      <c r="EC126" s="150"/>
      <c r="ED126" s="144"/>
      <c r="EF126" s="163"/>
      <c r="EG126" s="162"/>
      <c r="EH126" s="162"/>
      <c r="EI126" s="162"/>
      <c r="EJ126" s="162"/>
      <c r="EK126" s="162"/>
      <c r="EL126" s="162"/>
      <c r="EM126" s="162"/>
      <c r="EN126" s="162"/>
      <c r="EO126" s="162"/>
      <c r="EP126" s="162"/>
      <c r="EQ126" s="162"/>
      <c r="ER126" s="161"/>
      <c r="ES126" s="159"/>
      <c r="ET126" s="160"/>
      <c r="EU126" s="160"/>
      <c r="EV126" s="111"/>
      <c r="EW126" s="111"/>
      <c r="EX126" s="159"/>
      <c r="EY126" s="112"/>
      <c r="EZ126" s="112"/>
      <c r="FD126" s="163"/>
      <c r="FE126" s="162"/>
      <c r="FF126" s="162"/>
      <c r="FG126" s="162"/>
      <c r="FH126" s="162"/>
      <c r="FI126" s="162"/>
      <c r="FJ126" s="162"/>
      <c r="FK126" s="162"/>
      <c r="FL126" s="162"/>
      <c r="FM126" s="162"/>
      <c r="FN126" s="162"/>
      <c r="FO126" s="162"/>
      <c r="FP126" s="161"/>
      <c r="FQ126" s="159"/>
      <c r="FR126" s="160"/>
      <c r="FS126" s="160"/>
      <c r="FT126" s="159"/>
      <c r="FU126" s="111"/>
      <c r="FV126" s="159"/>
      <c r="FW126" s="112"/>
      <c r="FX126" s="112"/>
    </row>
    <row r="127" spans="1:180" ht="15.75" customHeight="1" outlineLevel="2" x14ac:dyDescent="0.3">
      <c r="A127" s="150"/>
      <c r="B127" s="577"/>
      <c r="C127" s="932" t="str">
        <f t="shared" si="186"/>
        <v>SA26</v>
      </c>
      <c r="D127" s="957" t="s">
        <v>216</v>
      </c>
      <c r="E127" s="788"/>
      <c r="F127" s="789"/>
      <c r="G127" s="790"/>
      <c r="H127" s="791"/>
      <c r="I127" s="792"/>
      <c r="J127" s="683" t="s">
        <v>61</v>
      </c>
      <c r="K127" s="683" t="s">
        <v>61</v>
      </c>
      <c r="L127" s="684">
        <v>0</v>
      </c>
      <c r="M127" s="111"/>
      <c r="N127" s="696"/>
      <c r="O127" s="591"/>
      <c r="P127" s="478">
        <f t="shared" si="195"/>
        <v>0</v>
      </c>
      <c r="Q127" s="111"/>
      <c r="R127" s="111"/>
      <c r="S127" s="713">
        <f t="shared" si="196"/>
        <v>0</v>
      </c>
      <c r="T127" s="171">
        <f t="shared" si="197"/>
        <v>0</v>
      </c>
      <c r="U127" s="223">
        <f t="shared" si="198"/>
        <v>0</v>
      </c>
      <c r="V127" s="599"/>
      <c r="W127" s="714"/>
      <c r="Y127" s="713">
        <f t="shared" si="199"/>
        <v>0</v>
      </c>
      <c r="Z127" s="171">
        <f t="shared" si="200"/>
        <v>0</v>
      </c>
      <c r="AA127" s="223">
        <f t="shared" si="201"/>
        <v>0</v>
      </c>
      <c r="AB127" s="597"/>
      <c r="AC127" s="714"/>
      <c r="AE127" s="713">
        <f t="shared" si="202"/>
        <v>0</v>
      </c>
      <c r="AF127" s="603">
        <f t="shared" si="203"/>
        <v>0</v>
      </c>
      <c r="AG127" s="223">
        <f t="shared" si="204"/>
        <v>0</v>
      </c>
      <c r="AH127" s="599"/>
      <c r="AI127" s="714"/>
      <c r="AK127" s="713">
        <f t="shared" si="205"/>
        <v>0</v>
      </c>
      <c r="AL127" s="171">
        <f t="shared" si="206"/>
        <v>0</v>
      </c>
      <c r="AM127" s="223">
        <f t="shared" si="207"/>
        <v>0</v>
      </c>
      <c r="AN127" s="597"/>
      <c r="AO127" s="714"/>
      <c r="AT127" s="111"/>
      <c r="AU127" s="169">
        <f t="shared" si="208"/>
        <v>0</v>
      </c>
      <c r="AV127" s="171">
        <f t="shared" si="209"/>
        <v>0</v>
      </c>
      <c r="AW127" s="170">
        <f t="shared" si="210"/>
        <v>0</v>
      </c>
      <c r="AX127" s="165"/>
      <c r="AY127" s="111"/>
      <c r="BA127" s="169">
        <f t="shared" si="211"/>
        <v>0</v>
      </c>
      <c r="BB127" s="171">
        <f t="shared" si="212"/>
        <v>0</v>
      </c>
      <c r="BC127" s="170">
        <f t="shared" si="213"/>
        <v>0</v>
      </c>
      <c r="BD127" s="165"/>
      <c r="BE127" s="111"/>
      <c r="BG127" s="169">
        <f t="shared" si="214"/>
        <v>0</v>
      </c>
      <c r="BH127" s="171">
        <f t="shared" si="215"/>
        <v>0</v>
      </c>
      <c r="BI127" s="170">
        <f t="shared" si="216"/>
        <v>0</v>
      </c>
      <c r="BJ127" s="165"/>
      <c r="BK127" s="111"/>
      <c r="BM127" s="169">
        <f t="shared" si="217"/>
        <v>0</v>
      </c>
      <c r="BN127" s="171">
        <f t="shared" si="218"/>
        <v>0</v>
      </c>
      <c r="BO127" s="170">
        <f t="shared" si="219"/>
        <v>0</v>
      </c>
      <c r="BP127" s="165"/>
      <c r="BQ127" s="111"/>
      <c r="BV127" s="111"/>
      <c r="BW127" s="169">
        <f t="shared" si="220"/>
        <v>0</v>
      </c>
      <c r="BX127" s="171">
        <f t="shared" si="221"/>
        <v>0</v>
      </c>
      <c r="BY127" s="170">
        <f t="shared" si="222"/>
        <v>0</v>
      </c>
      <c r="BZ127" s="165"/>
      <c r="CA127" s="111"/>
      <c r="CC127" s="169">
        <f t="shared" si="223"/>
        <v>0</v>
      </c>
      <c r="CD127" s="171">
        <f t="shared" si="224"/>
        <v>0</v>
      </c>
      <c r="CE127" s="170">
        <f t="shared" si="225"/>
        <v>0</v>
      </c>
      <c r="CF127" s="165"/>
      <c r="CG127" s="111"/>
      <c r="CI127" s="169">
        <f t="shared" si="226"/>
        <v>0</v>
      </c>
      <c r="CJ127" s="171">
        <f t="shared" si="227"/>
        <v>0</v>
      </c>
      <c r="CK127" s="170">
        <f t="shared" si="228"/>
        <v>0</v>
      </c>
      <c r="CL127" s="165"/>
      <c r="CM127" s="111"/>
      <c r="CO127" s="169">
        <f t="shared" si="229"/>
        <v>0</v>
      </c>
      <c r="CP127" s="171">
        <f t="shared" si="230"/>
        <v>0</v>
      </c>
      <c r="CQ127" s="170">
        <f t="shared" si="231"/>
        <v>0</v>
      </c>
      <c r="CR127" s="165"/>
      <c r="CS127" s="111"/>
      <c r="CX127" s="111"/>
      <c r="CY127" s="169">
        <f t="shared" si="232"/>
        <v>0</v>
      </c>
      <c r="CZ127" s="171">
        <f t="shared" si="233"/>
        <v>0</v>
      </c>
      <c r="DA127" s="170">
        <f t="shared" si="234"/>
        <v>0</v>
      </c>
      <c r="DB127" s="165"/>
      <c r="DC127" s="111"/>
      <c r="DE127" s="169">
        <f t="shared" si="235"/>
        <v>0</v>
      </c>
      <c r="DF127" s="171">
        <f t="shared" si="236"/>
        <v>0</v>
      </c>
      <c r="DG127" s="170">
        <f t="shared" si="237"/>
        <v>0</v>
      </c>
      <c r="DH127" s="165"/>
      <c r="DI127" s="111"/>
      <c r="DK127" s="169">
        <f t="shared" si="238"/>
        <v>0</v>
      </c>
      <c r="DL127" s="171">
        <f t="shared" si="239"/>
        <v>0</v>
      </c>
      <c r="DM127" s="170">
        <f t="shared" si="240"/>
        <v>0</v>
      </c>
      <c r="DN127" s="165"/>
      <c r="DO127" s="111"/>
      <c r="DQ127" s="169">
        <f t="shared" si="241"/>
        <v>0</v>
      </c>
      <c r="DR127" s="171">
        <f t="shared" si="242"/>
        <v>0</v>
      </c>
      <c r="DS127" s="170">
        <f t="shared" si="243"/>
        <v>0</v>
      </c>
      <c r="DT127" s="165"/>
      <c r="DU127" s="111"/>
      <c r="DZ127" s="111"/>
      <c r="EA127" s="726"/>
      <c r="EB127" s="486"/>
      <c r="EC127" s="150"/>
      <c r="ED127" s="144"/>
      <c r="EF127" s="163"/>
      <c r="EG127" s="162"/>
      <c r="EH127" s="162"/>
      <c r="EI127" s="162"/>
      <c r="EJ127" s="162"/>
      <c r="EK127" s="162"/>
      <c r="EL127" s="162"/>
      <c r="EM127" s="162"/>
      <c r="EN127" s="162"/>
      <c r="EO127" s="162"/>
      <c r="EP127" s="162"/>
      <c r="EQ127" s="162"/>
      <c r="ER127" s="161"/>
      <c r="ES127" s="159"/>
      <c r="ET127" s="160"/>
      <c r="EU127" s="160"/>
      <c r="EV127" s="111"/>
      <c r="EW127" s="111"/>
      <c r="EX127" s="159"/>
      <c r="EY127" s="112"/>
      <c r="EZ127" s="112"/>
      <c r="FD127" s="163"/>
      <c r="FE127" s="162"/>
      <c r="FF127" s="162"/>
      <c r="FG127" s="162"/>
      <c r="FH127" s="162"/>
      <c r="FI127" s="162"/>
      <c r="FJ127" s="162"/>
      <c r="FK127" s="162"/>
      <c r="FL127" s="162"/>
      <c r="FM127" s="162"/>
      <c r="FN127" s="162"/>
      <c r="FO127" s="162"/>
      <c r="FP127" s="161"/>
      <c r="FQ127" s="159"/>
      <c r="FR127" s="160"/>
      <c r="FS127" s="160"/>
      <c r="FT127" s="159"/>
      <c r="FU127" s="111"/>
      <c r="FV127" s="159"/>
      <c r="FW127" s="112"/>
      <c r="FX127" s="112"/>
    </row>
    <row r="128" spans="1:180" s="459" customFormat="1" ht="16" customHeight="1" outlineLevel="1" x14ac:dyDescent="0.3">
      <c r="A128" s="608"/>
      <c r="B128" s="577"/>
      <c r="C128" s="913"/>
      <c r="D128" s="954"/>
      <c r="E128" s="785"/>
      <c r="F128" s="786"/>
      <c r="G128" s="768"/>
      <c r="H128" s="770"/>
      <c r="I128" s="771"/>
      <c r="J128" s="661"/>
      <c r="K128" s="661"/>
      <c r="L128" s="675"/>
      <c r="M128" s="688"/>
      <c r="N128" s="701"/>
      <c r="O128" s="609"/>
      <c r="P128" s="702"/>
      <c r="Q128" s="605"/>
      <c r="R128" s="605"/>
      <c r="S128" s="716"/>
      <c r="T128" s="610"/>
      <c r="U128" s="605"/>
      <c r="V128" s="606"/>
      <c r="W128" s="717"/>
      <c r="Y128" s="716"/>
      <c r="Z128" s="610"/>
      <c r="AA128" s="604"/>
      <c r="AB128" s="604"/>
      <c r="AC128" s="723"/>
      <c r="AE128" s="716"/>
      <c r="AF128" s="604"/>
      <c r="AG128" s="605"/>
      <c r="AH128" s="607"/>
      <c r="AI128" s="717"/>
      <c r="AK128" s="716"/>
      <c r="AL128" s="604"/>
      <c r="AM128" s="605"/>
      <c r="AN128" s="605"/>
      <c r="AO128" s="717"/>
      <c r="AT128" s="605"/>
      <c r="AU128" s="610"/>
      <c r="AV128" s="610"/>
      <c r="AW128" s="604"/>
      <c r="AX128" s="604"/>
      <c r="AY128" s="604"/>
      <c r="BA128" s="610"/>
      <c r="BB128" s="610"/>
      <c r="BC128" s="604"/>
      <c r="BD128" s="604"/>
      <c r="BE128" s="604"/>
      <c r="BG128" s="610"/>
      <c r="BH128" s="604"/>
      <c r="BI128" s="605"/>
      <c r="BJ128" s="605"/>
      <c r="BK128" s="605"/>
      <c r="BM128" s="610"/>
      <c r="BN128" s="604"/>
      <c r="BO128" s="605"/>
      <c r="BP128" s="605"/>
      <c r="BQ128" s="605"/>
      <c r="BV128" s="605"/>
      <c r="BW128" s="610"/>
      <c r="BX128" s="610"/>
      <c r="BY128" s="604"/>
      <c r="BZ128" s="604"/>
      <c r="CA128" s="604"/>
      <c r="CC128" s="610"/>
      <c r="CD128" s="610"/>
      <c r="CE128" s="604"/>
      <c r="CF128" s="604"/>
      <c r="CG128" s="604"/>
      <c r="CI128" s="610"/>
      <c r="CJ128" s="604"/>
      <c r="CK128" s="605"/>
      <c r="CL128" s="605"/>
      <c r="CM128" s="605"/>
      <c r="CO128" s="610"/>
      <c r="CP128" s="604"/>
      <c r="CQ128" s="605"/>
      <c r="CR128" s="605"/>
      <c r="CS128" s="605"/>
      <c r="CX128" s="605"/>
      <c r="CY128" s="610"/>
      <c r="CZ128" s="610"/>
      <c r="DA128" s="604"/>
      <c r="DB128" s="604"/>
      <c r="DC128" s="604"/>
      <c r="DE128" s="610"/>
      <c r="DF128" s="610"/>
      <c r="DG128" s="604"/>
      <c r="DH128" s="604"/>
      <c r="DI128" s="604"/>
      <c r="DK128" s="610"/>
      <c r="DL128" s="604"/>
      <c r="DM128" s="605"/>
      <c r="DN128" s="605"/>
      <c r="DO128" s="605"/>
      <c r="DQ128" s="610"/>
      <c r="DR128" s="604"/>
      <c r="DS128" s="605"/>
      <c r="DT128" s="605"/>
      <c r="DU128" s="605"/>
      <c r="DZ128" s="605"/>
      <c r="EA128" s="726"/>
      <c r="EB128" s="486"/>
      <c r="EC128" s="608"/>
      <c r="ED128" s="576"/>
      <c r="EF128" s="611"/>
      <c r="EG128" s="612"/>
      <c r="EH128" s="612"/>
      <c r="EI128" s="612"/>
      <c r="EJ128" s="612"/>
      <c r="EK128" s="612"/>
      <c r="EL128" s="612"/>
      <c r="EM128" s="612"/>
      <c r="EN128" s="612"/>
      <c r="EO128" s="612"/>
      <c r="EP128" s="612"/>
      <c r="EQ128" s="612"/>
      <c r="ER128" s="613"/>
      <c r="ES128" s="614"/>
      <c r="ET128" s="615"/>
      <c r="EU128" s="615"/>
      <c r="EV128" s="605"/>
      <c r="EW128" s="605"/>
      <c r="EX128" s="614"/>
      <c r="EY128" s="616"/>
      <c r="EZ128" s="616"/>
      <c r="FD128" s="611"/>
      <c r="FE128" s="612"/>
      <c r="FF128" s="612"/>
      <c r="FG128" s="612"/>
      <c r="FH128" s="612"/>
      <c r="FI128" s="612"/>
      <c r="FJ128" s="612"/>
      <c r="FK128" s="612"/>
      <c r="FL128" s="612"/>
      <c r="FM128" s="612"/>
      <c r="FN128" s="612"/>
      <c r="FO128" s="612"/>
      <c r="FP128" s="613"/>
      <c r="FQ128" s="614"/>
      <c r="FR128" s="615"/>
      <c r="FS128" s="615"/>
      <c r="FT128" s="614"/>
      <c r="FU128" s="605"/>
      <c r="FV128" s="614"/>
      <c r="FW128" s="616"/>
      <c r="FX128" s="616"/>
    </row>
    <row r="129" spans="1:180" ht="15.75" customHeight="1" outlineLevel="1" collapsed="1" x14ac:dyDescent="0.3">
      <c r="A129" s="150"/>
      <c r="B129" s="577"/>
      <c r="C129" s="932" t="str">
        <f t="shared" ref="C129:C134" si="244">"SA" &amp; ROW(C129)-ROW($C$100)-1</f>
        <v>SA28</v>
      </c>
      <c r="D129" s="1041" t="s">
        <v>218</v>
      </c>
      <c r="E129" s="1053"/>
      <c r="F129" s="1054"/>
      <c r="G129" s="1055"/>
      <c r="H129" s="1056"/>
      <c r="I129" s="1057" t="s">
        <v>84</v>
      </c>
      <c r="J129" s="659"/>
      <c r="K129" s="659"/>
      <c r="L129" s="674"/>
      <c r="M129" s="687"/>
      <c r="N129" s="698">
        <f>SUM(N130:N134)</f>
        <v>0</v>
      </c>
      <c r="O129" s="589">
        <f>SUM(O130:O134)</f>
        <v>0</v>
      </c>
      <c r="P129" s="478">
        <f>SUM(P130:P134)</f>
        <v>0</v>
      </c>
      <c r="Q129" s="111"/>
      <c r="R129" s="111"/>
      <c r="S129" s="712"/>
      <c r="T129" s="589">
        <f>SUM(T130:T134)</f>
        <v>0</v>
      </c>
      <c r="U129" s="223">
        <f>SUM(U130:U134)</f>
        <v>0</v>
      </c>
      <c r="V129" s="598"/>
      <c r="W129" s="478">
        <f>U129*V129</f>
        <v>0</v>
      </c>
      <c r="Y129" s="712"/>
      <c r="Z129" s="589">
        <f>SUM(Z130:Z134)</f>
        <v>0</v>
      </c>
      <c r="AA129" s="223">
        <f>SUM(AA130:AA134)</f>
        <v>0</v>
      </c>
      <c r="AB129" s="596"/>
      <c r="AC129" s="478">
        <f>AA129*AB129</f>
        <v>0</v>
      </c>
      <c r="AE129" s="712"/>
      <c r="AF129" s="589">
        <f>SUM(AF130:AF134)</f>
        <v>0</v>
      </c>
      <c r="AG129" s="223">
        <f>SUM(AG130:AG134)</f>
        <v>0</v>
      </c>
      <c r="AH129" s="598"/>
      <c r="AI129" s="478">
        <f>AG129*AH129</f>
        <v>0</v>
      </c>
      <c r="AK129" s="712"/>
      <c r="AL129" s="589">
        <f>SUM(AL130:AL134)</f>
        <v>0</v>
      </c>
      <c r="AM129" s="223">
        <f>SUM(AM130:AM134)</f>
        <v>0</v>
      </c>
      <c r="AN129" s="596"/>
      <c r="AO129" s="478">
        <f>AM129*AN129</f>
        <v>0</v>
      </c>
      <c r="AT129" s="111"/>
      <c r="AU129" s="173"/>
      <c r="AV129" s="172">
        <f>SUM(AV130:AV134)</f>
        <v>0</v>
      </c>
      <c r="AW129" s="170">
        <f>SUM(AW130:AW134)</f>
        <v>0</v>
      </c>
      <c r="AX129" s="170"/>
      <c r="AY129" s="170">
        <f>AW129*AX129</f>
        <v>0</v>
      </c>
      <c r="BA129" s="173"/>
      <c r="BB129" s="172">
        <f>SUM(BB130:BB134)</f>
        <v>0</v>
      </c>
      <c r="BC129" s="170">
        <f>SUM(BC130:BC134)</f>
        <v>0</v>
      </c>
      <c r="BD129" s="170"/>
      <c r="BE129" s="170">
        <f>BC129*BD129</f>
        <v>0</v>
      </c>
      <c r="BG129" s="173"/>
      <c r="BH129" s="172">
        <f>SUM(BH130:BH134)</f>
        <v>0</v>
      </c>
      <c r="BI129" s="170">
        <f>SUM(BI130:BI134)</f>
        <v>0</v>
      </c>
      <c r="BJ129" s="170"/>
      <c r="BK129" s="170">
        <f>BI129*BJ129</f>
        <v>0</v>
      </c>
      <c r="BM129" s="173"/>
      <c r="BN129" s="172">
        <f>SUM(BN130:BN134)</f>
        <v>0</v>
      </c>
      <c r="BO129" s="170">
        <f>SUM(BO130:BO134)</f>
        <v>0</v>
      </c>
      <c r="BP129" s="170"/>
      <c r="BQ129" s="170">
        <f>BO129*BP129</f>
        <v>0</v>
      </c>
      <c r="BV129" s="111"/>
      <c r="BW129" s="173"/>
      <c r="BX129" s="172">
        <f>SUM(BX130:BX134)</f>
        <v>0</v>
      </c>
      <c r="BY129" s="170">
        <f>SUM(BY130:BY134)</f>
        <v>0</v>
      </c>
      <c r="BZ129" s="170"/>
      <c r="CA129" s="170">
        <f>BY129*BZ129</f>
        <v>0</v>
      </c>
      <c r="CC129" s="173"/>
      <c r="CD129" s="172">
        <f>SUM(CD130:CD134)</f>
        <v>0</v>
      </c>
      <c r="CE129" s="170">
        <f>SUM(CE130:CE134)</f>
        <v>0</v>
      </c>
      <c r="CF129" s="170"/>
      <c r="CG129" s="170">
        <f>CE129*CF129</f>
        <v>0</v>
      </c>
      <c r="CI129" s="173"/>
      <c r="CJ129" s="172">
        <f>SUM(CJ130:CJ134)</f>
        <v>0</v>
      </c>
      <c r="CK129" s="170">
        <f>SUM(CK130:CK134)</f>
        <v>0</v>
      </c>
      <c r="CL129" s="170"/>
      <c r="CM129" s="170">
        <f>CK129*CL129</f>
        <v>0</v>
      </c>
      <c r="CO129" s="173"/>
      <c r="CP129" s="172">
        <f>SUM(CP130:CP134)</f>
        <v>0</v>
      </c>
      <c r="CQ129" s="170">
        <f>SUM(CQ130:CQ134)</f>
        <v>0</v>
      </c>
      <c r="CR129" s="170"/>
      <c r="CS129" s="170">
        <f>CQ129*CR129</f>
        <v>0</v>
      </c>
      <c r="CX129" s="111"/>
      <c r="CY129" s="173"/>
      <c r="CZ129" s="172">
        <f>SUM(CZ130:CZ134)</f>
        <v>0</v>
      </c>
      <c r="DA129" s="170">
        <f>SUM(DA130:DA134)</f>
        <v>0</v>
      </c>
      <c r="DB129" s="170"/>
      <c r="DC129" s="170">
        <f>DA129*DB129</f>
        <v>0</v>
      </c>
      <c r="DE129" s="173"/>
      <c r="DF129" s="172">
        <f>SUM(DF130:DF134)</f>
        <v>0</v>
      </c>
      <c r="DG129" s="170">
        <f>SUM(DG130:DG134)</f>
        <v>0</v>
      </c>
      <c r="DH129" s="170"/>
      <c r="DI129" s="170">
        <f>DG129*DH129</f>
        <v>0</v>
      </c>
      <c r="DK129" s="173"/>
      <c r="DL129" s="172">
        <f>SUM(DL130:DL134)</f>
        <v>0</v>
      </c>
      <c r="DM129" s="170">
        <f>SUM(DM130:DM134)</f>
        <v>0</v>
      </c>
      <c r="DN129" s="170"/>
      <c r="DO129" s="170">
        <f>DM129*DN129</f>
        <v>0</v>
      </c>
      <c r="DQ129" s="173"/>
      <c r="DR129" s="172">
        <f>SUM(DR130:DR134)</f>
        <v>0</v>
      </c>
      <c r="DS129" s="170">
        <f>SUM(DS130:DS134)</f>
        <v>0</v>
      </c>
      <c r="DT129" s="170"/>
      <c r="DU129" s="170">
        <f>DS129*DT129</f>
        <v>0</v>
      </c>
      <c r="DZ129" s="111"/>
      <c r="EA129" s="726">
        <f>SUMPRODUCT((S$100:DU$100=V$100)*(S129:DU129))</f>
        <v>0</v>
      </c>
      <c r="EB129" s="486">
        <f>SUMPRODUCT((S$100:DU$100=W$100)*(S129:DU129))</f>
        <v>0</v>
      </c>
      <c r="EC129" s="150"/>
      <c r="ED129" s="144"/>
      <c r="EF129" s="163"/>
      <c r="EG129" s="162"/>
      <c r="EH129" s="162"/>
      <c r="EI129" s="162"/>
      <c r="EJ129" s="162"/>
      <c r="EK129" s="162"/>
      <c r="EL129" s="162"/>
      <c r="EM129" s="162"/>
      <c r="EN129" s="162"/>
      <c r="EO129" s="162"/>
      <c r="EP129" s="162"/>
      <c r="EQ129" s="162"/>
      <c r="ER129" s="161"/>
      <c r="ES129" s="159"/>
      <c r="ET129" s="160"/>
      <c r="EU129" s="160"/>
      <c r="EV129" s="111"/>
      <c r="EW129" s="111"/>
      <c r="EX129" s="159"/>
      <c r="EY129" s="112"/>
      <c r="EZ129" s="112"/>
      <c r="FD129" s="163"/>
      <c r="FE129" s="162"/>
      <c r="FF129" s="162"/>
      <c r="FG129" s="162"/>
      <c r="FH129" s="162"/>
      <c r="FI129" s="162"/>
      <c r="FJ129" s="162"/>
      <c r="FK129" s="162"/>
      <c r="FL129" s="162"/>
      <c r="FM129" s="162"/>
      <c r="FN129" s="162"/>
      <c r="FO129" s="162"/>
      <c r="FP129" s="161"/>
      <c r="FQ129" s="159"/>
      <c r="FR129" s="160"/>
      <c r="FS129" s="160"/>
      <c r="FT129" s="159"/>
      <c r="FU129" s="111"/>
      <c r="FV129" s="159"/>
      <c r="FW129" s="112"/>
      <c r="FX129" s="112"/>
    </row>
    <row r="130" spans="1:180" ht="15.75" customHeight="1" outlineLevel="2" x14ac:dyDescent="0.25">
      <c r="A130" s="150"/>
      <c r="B130" s="144"/>
      <c r="C130" s="913" t="str">
        <f t="shared" si="244"/>
        <v>SA29</v>
      </c>
      <c r="D130" s="956" t="s">
        <v>212</v>
      </c>
      <c r="E130" s="785"/>
      <c r="F130" s="786"/>
      <c r="G130" s="768"/>
      <c r="H130" s="770"/>
      <c r="I130" s="771"/>
      <c r="J130" s="678" t="s">
        <v>61</v>
      </c>
      <c r="K130" s="678" t="s">
        <v>61</v>
      </c>
      <c r="L130" s="680">
        <v>0</v>
      </c>
      <c r="M130" s="687"/>
      <c r="N130" s="704"/>
      <c r="O130" s="591"/>
      <c r="P130" s="478">
        <f>N130*$L130</f>
        <v>0</v>
      </c>
      <c r="Q130" s="111"/>
      <c r="R130" s="111"/>
      <c r="S130" s="713">
        <f>L130</f>
        <v>0</v>
      </c>
      <c r="T130" s="171">
        <f>N130</f>
        <v>0</v>
      </c>
      <c r="U130" s="223">
        <f>S130*T130</f>
        <v>0</v>
      </c>
      <c r="V130" s="599"/>
      <c r="W130" s="714"/>
      <c r="Y130" s="713">
        <f>S130*(1+$AC$97)</f>
        <v>0</v>
      </c>
      <c r="Z130" s="171">
        <f>T130*(1-$AC$99)</f>
        <v>0</v>
      </c>
      <c r="AA130" s="223">
        <f>Y130*Z130</f>
        <v>0</v>
      </c>
      <c r="AB130" s="597"/>
      <c r="AC130" s="714"/>
      <c r="AE130" s="713">
        <f>Y130*(1+$AI$97)</f>
        <v>0</v>
      </c>
      <c r="AF130" s="603">
        <f>Z130*(1-$AI$99)</f>
        <v>0</v>
      </c>
      <c r="AG130" s="223">
        <f>AE130*AF130</f>
        <v>0</v>
      </c>
      <c r="AH130" s="599"/>
      <c r="AI130" s="714"/>
      <c r="AK130" s="713">
        <f>AE130*(1+$AO$97)</f>
        <v>0</v>
      </c>
      <c r="AL130" s="171">
        <f>AF130*(1-$AO$99)</f>
        <v>0</v>
      </c>
      <c r="AM130" s="223">
        <f>AK130*AL130</f>
        <v>0</v>
      </c>
      <c r="AN130" s="597"/>
      <c r="AO130" s="714"/>
      <c r="AT130" s="111"/>
      <c r="AU130" s="169">
        <f>AK130*(1+$AY$97)</f>
        <v>0</v>
      </c>
      <c r="AV130" s="171">
        <f>AL130*(1-$AY$99)</f>
        <v>0</v>
      </c>
      <c r="AW130" s="170">
        <f>AU130*AV130</f>
        <v>0</v>
      </c>
      <c r="AX130" s="165"/>
      <c r="AY130" s="111"/>
      <c r="BA130" s="169">
        <f>AU130*(1+$BE$97)</f>
        <v>0</v>
      </c>
      <c r="BB130" s="171">
        <f>AV130*(1-$BE$99)</f>
        <v>0</v>
      </c>
      <c r="BC130" s="170">
        <f>BA130*BB130</f>
        <v>0</v>
      </c>
      <c r="BD130" s="165"/>
      <c r="BE130" s="111"/>
      <c r="BG130" s="169">
        <f>BA130*(1+$BK$97)</f>
        <v>0</v>
      </c>
      <c r="BH130" s="171">
        <f>BB130*(1-$BK$99)</f>
        <v>0</v>
      </c>
      <c r="BI130" s="170">
        <f>BG130*BH130</f>
        <v>0</v>
      </c>
      <c r="BJ130" s="165"/>
      <c r="BK130" s="111"/>
      <c r="BM130" s="169">
        <f>BG130*(1+$BQ$97)</f>
        <v>0</v>
      </c>
      <c r="BN130" s="171">
        <f>BH130*(1-$BQ$99)</f>
        <v>0</v>
      </c>
      <c r="BO130" s="170">
        <f>BM130*BN130</f>
        <v>0</v>
      </c>
      <c r="BP130" s="165"/>
      <c r="BQ130" s="111"/>
      <c r="BV130" s="111"/>
      <c r="BW130" s="169">
        <f>BM130*(1+$CA$97)</f>
        <v>0</v>
      </c>
      <c r="BX130" s="171">
        <f>BN130*(1-$CA$99)</f>
        <v>0</v>
      </c>
      <c r="BY130" s="170">
        <f>BW130*BX130</f>
        <v>0</v>
      </c>
      <c r="BZ130" s="165"/>
      <c r="CA130" s="111"/>
      <c r="CC130" s="169">
        <f>BW130*(1+$CG$97)</f>
        <v>0</v>
      </c>
      <c r="CD130" s="171">
        <f>BX130*(1-$CG$99)</f>
        <v>0</v>
      </c>
      <c r="CE130" s="170">
        <f>CC130*CD130</f>
        <v>0</v>
      </c>
      <c r="CF130" s="165"/>
      <c r="CG130" s="111"/>
      <c r="CI130" s="169">
        <f>CC130*(1+$CM$97)</f>
        <v>0</v>
      </c>
      <c r="CJ130" s="171">
        <f>CD130*(1-$CM$99)</f>
        <v>0</v>
      </c>
      <c r="CK130" s="170">
        <f>CI130*CJ130</f>
        <v>0</v>
      </c>
      <c r="CL130" s="165"/>
      <c r="CM130" s="111"/>
      <c r="CO130" s="169">
        <f>CI130*(1+$CS$97)</f>
        <v>0</v>
      </c>
      <c r="CP130" s="171">
        <f>CJ130*(1-$CS$99)</f>
        <v>0</v>
      </c>
      <c r="CQ130" s="170">
        <f>CO130*CP130</f>
        <v>0</v>
      </c>
      <c r="CR130" s="165"/>
      <c r="CS130" s="111"/>
      <c r="CX130" s="111"/>
      <c r="CY130" s="169">
        <f>CO130*(1+$DC$97)</f>
        <v>0</v>
      </c>
      <c r="CZ130" s="171">
        <f>CP130*(1-$DC$99)</f>
        <v>0</v>
      </c>
      <c r="DA130" s="170">
        <f>CY130*CZ130</f>
        <v>0</v>
      </c>
      <c r="DB130" s="165"/>
      <c r="DC130" s="111"/>
      <c r="DE130" s="169">
        <f>CY130*(1+$DI$97)</f>
        <v>0</v>
      </c>
      <c r="DF130" s="171">
        <f>CZ130*(1-$DI$99)</f>
        <v>0</v>
      </c>
      <c r="DG130" s="170">
        <f>DE130*DF130</f>
        <v>0</v>
      </c>
      <c r="DH130" s="165"/>
      <c r="DI130" s="111"/>
      <c r="DK130" s="169">
        <f>DE130*(1+$DO$97)</f>
        <v>0</v>
      </c>
      <c r="DL130" s="171">
        <f>DF130*(1-$DO$99)</f>
        <v>0</v>
      </c>
      <c r="DM130" s="170">
        <f>DK130*DL130</f>
        <v>0</v>
      </c>
      <c r="DN130" s="165"/>
      <c r="DO130" s="111"/>
      <c r="DQ130" s="169">
        <f>DK130*(1+$DU$97)</f>
        <v>0</v>
      </c>
      <c r="DR130" s="171">
        <f>DL130*(1-$DU$99)</f>
        <v>0</v>
      </c>
      <c r="DS130" s="170">
        <f>DQ130*DR130</f>
        <v>0</v>
      </c>
      <c r="DT130" s="165"/>
      <c r="DU130" s="111"/>
      <c r="DZ130" s="111"/>
      <c r="EA130" s="726"/>
      <c r="EB130" s="486"/>
      <c r="EC130" s="150"/>
      <c r="ED130" s="144"/>
      <c r="EF130" s="163"/>
      <c r="EG130" s="162"/>
      <c r="EH130" s="162"/>
      <c r="EI130" s="162"/>
      <c r="EJ130" s="162"/>
      <c r="EK130" s="162"/>
      <c r="EL130" s="162"/>
      <c r="EM130" s="162"/>
      <c r="EN130" s="162"/>
      <c r="EO130" s="162"/>
      <c r="EP130" s="162"/>
      <c r="EQ130" s="162"/>
      <c r="ER130" s="161"/>
      <c r="ES130" s="159"/>
      <c r="ET130" s="160"/>
      <c r="EU130" s="160"/>
      <c r="EV130" s="111"/>
      <c r="EW130" s="111"/>
      <c r="EX130" s="159"/>
      <c r="EY130" s="112"/>
      <c r="EZ130" s="112"/>
      <c r="FD130" s="163"/>
      <c r="FE130" s="162"/>
      <c r="FF130" s="162"/>
      <c r="FG130" s="162"/>
      <c r="FH130" s="162"/>
      <c r="FI130" s="162"/>
      <c r="FJ130" s="162"/>
      <c r="FK130" s="162"/>
      <c r="FL130" s="162"/>
      <c r="FM130" s="162"/>
      <c r="FN130" s="162"/>
      <c r="FO130" s="162"/>
      <c r="FP130" s="161"/>
      <c r="FQ130" s="159"/>
      <c r="FR130" s="160"/>
      <c r="FS130" s="160"/>
      <c r="FT130" s="159"/>
      <c r="FU130" s="111"/>
      <c r="FV130" s="159"/>
      <c r="FW130" s="112"/>
      <c r="FX130" s="112"/>
    </row>
    <row r="131" spans="1:180" ht="16.5" customHeight="1" outlineLevel="2" x14ac:dyDescent="0.25">
      <c r="A131" s="150"/>
      <c r="B131" s="144"/>
      <c r="C131" s="932" t="str">
        <f t="shared" si="244"/>
        <v>SA30</v>
      </c>
      <c r="D131" s="957" t="s">
        <v>213</v>
      </c>
      <c r="E131" s="788"/>
      <c r="F131" s="789"/>
      <c r="G131" s="790"/>
      <c r="H131" s="791"/>
      <c r="I131" s="792"/>
      <c r="J131" s="678" t="s">
        <v>61</v>
      </c>
      <c r="K131" s="678" t="s">
        <v>61</v>
      </c>
      <c r="L131" s="680">
        <v>0</v>
      </c>
      <c r="M131" s="111"/>
      <c r="N131" s="700"/>
      <c r="O131" s="591"/>
      <c r="P131" s="478">
        <f>N131*$L131</f>
        <v>0</v>
      </c>
      <c r="Q131" s="111"/>
      <c r="R131" s="111"/>
      <c r="S131" s="713">
        <f>L131</f>
        <v>0</v>
      </c>
      <c r="T131" s="171">
        <f>N131</f>
        <v>0</v>
      </c>
      <c r="U131" s="223">
        <f>S131*T131</f>
        <v>0</v>
      </c>
      <c r="V131" s="599"/>
      <c r="W131" s="714"/>
      <c r="Y131" s="713">
        <f t="shared" ref="Y131:Y132" si="245">S131*(1+$AC$97)</f>
        <v>0</v>
      </c>
      <c r="Z131" s="171">
        <f t="shared" ref="Z131:Z132" si="246">T131*(1-$AC$99)</f>
        <v>0</v>
      </c>
      <c r="AA131" s="223">
        <f t="shared" ref="AA131:AA132" si="247">Y131*Z131</f>
        <v>0</v>
      </c>
      <c r="AB131" s="597"/>
      <c r="AC131" s="714"/>
      <c r="AE131" s="713">
        <f>Y131*(1+$AI$97)</f>
        <v>0</v>
      </c>
      <c r="AF131" s="603">
        <f>Z131*(1-$AI$99)</f>
        <v>0</v>
      </c>
      <c r="AG131" s="223">
        <f>AE131*AF131</f>
        <v>0</v>
      </c>
      <c r="AH131" s="599"/>
      <c r="AI131" s="714"/>
      <c r="AK131" s="713">
        <f>AE131*(1+$AO$97)</f>
        <v>0</v>
      </c>
      <c r="AL131" s="171">
        <f>AF131*(1-$AO$99)</f>
        <v>0</v>
      </c>
      <c r="AM131" s="223">
        <f>AK131*AL131</f>
        <v>0</v>
      </c>
      <c r="AN131" s="597"/>
      <c r="AO131" s="714"/>
      <c r="AT131" s="111"/>
      <c r="AU131" s="169">
        <f>AK131*(1+$AY$97)</f>
        <v>0</v>
      </c>
      <c r="AV131" s="171">
        <f>AL131*(1-$AY$99)</f>
        <v>0</v>
      </c>
      <c r="AW131" s="170">
        <f>AU131*AV131</f>
        <v>0</v>
      </c>
      <c r="AX131" s="165"/>
      <c r="AY131" s="111"/>
      <c r="BA131" s="169">
        <f>AU131*(1+$BE$97)</f>
        <v>0</v>
      </c>
      <c r="BB131" s="171">
        <f>AV131*(1-$BE$99)</f>
        <v>0</v>
      </c>
      <c r="BC131" s="170">
        <f>BA131*BB131</f>
        <v>0</v>
      </c>
      <c r="BD131" s="165"/>
      <c r="BE131" s="111"/>
      <c r="BG131" s="169">
        <f>BA131*(1+$BK$97)</f>
        <v>0</v>
      </c>
      <c r="BH131" s="171">
        <f>BB131*(1-$BK$99)</f>
        <v>0</v>
      </c>
      <c r="BI131" s="170">
        <f>BG131*BH131</f>
        <v>0</v>
      </c>
      <c r="BJ131" s="165"/>
      <c r="BK131" s="111"/>
      <c r="BM131" s="169">
        <f>BG131*(1+$BQ$97)</f>
        <v>0</v>
      </c>
      <c r="BN131" s="171">
        <f>BH131*(1-$BQ$99)</f>
        <v>0</v>
      </c>
      <c r="BO131" s="170">
        <f>BM131*BN131</f>
        <v>0</v>
      </c>
      <c r="BP131" s="165"/>
      <c r="BQ131" s="111"/>
      <c r="BV131" s="111"/>
      <c r="BW131" s="169">
        <f>BM131*(1+$CA$97)</f>
        <v>0</v>
      </c>
      <c r="BX131" s="171">
        <f>BN131*(1-$CA$99)</f>
        <v>0</v>
      </c>
      <c r="BY131" s="170">
        <f>BW131*BX131</f>
        <v>0</v>
      </c>
      <c r="BZ131" s="165"/>
      <c r="CA131" s="111"/>
      <c r="CC131" s="169">
        <f>BW131*(1+$CG$97)</f>
        <v>0</v>
      </c>
      <c r="CD131" s="171">
        <f>BX131*(1-$CG$99)</f>
        <v>0</v>
      </c>
      <c r="CE131" s="170">
        <f>CC131*CD131</f>
        <v>0</v>
      </c>
      <c r="CF131" s="165"/>
      <c r="CG131" s="111"/>
      <c r="CI131" s="169">
        <f>CC131*(1+$CM$97)</f>
        <v>0</v>
      </c>
      <c r="CJ131" s="171">
        <f>CD131*(1-$CM$99)</f>
        <v>0</v>
      </c>
      <c r="CK131" s="170">
        <f>CI131*CJ131</f>
        <v>0</v>
      </c>
      <c r="CL131" s="165"/>
      <c r="CM131" s="111"/>
      <c r="CO131" s="169">
        <f>CI131*(1+$CS$97)</f>
        <v>0</v>
      </c>
      <c r="CP131" s="171">
        <f>CJ131*(1-$CS$99)</f>
        <v>0</v>
      </c>
      <c r="CQ131" s="170">
        <f>CO131*CP131</f>
        <v>0</v>
      </c>
      <c r="CR131" s="165"/>
      <c r="CS131" s="111"/>
      <c r="CX131" s="111"/>
      <c r="CY131" s="169">
        <f t="shared" ref="CY131:CY132" si="248">CO131*(1+$DC$97)</f>
        <v>0</v>
      </c>
      <c r="CZ131" s="171">
        <f t="shared" ref="CZ131:CZ132" si="249">CP131*(1-$DC$99)</f>
        <v>0</v>
      </c>
      <c r="DA131" s="170">
        <f>CY131*CZ131</f>
        <v>0</v>
      </c>
      <c r="DB131" s="165"/>
      <c r="DC131" s="111"/>
      <c r="DE131" s="169">
        <f t="shared" ref="DE131:DE132" si="250">CY131*(1+$DI$97)</f>
        <v>0</v>
      </c>
      <c r="DF131" s="171">
        <f t="shared" ref="DF131:DF132" si="251">CZ131*(1-$DI$99)</f>
        <v>0</v>
      </c>
      <c r="DG131" s="170">
        <f>DE131*DF131</f>
        <v>0</v>
      </c>
      <c r="DH131" s="165"/>
      <c r="DI131" s="111"/>
      <c r="DK131" s="169">
        <f t="shared" ref="DK131:DK132" si="252">DE131*(1+$DO$97)</f>
        <v>0</v>
      </c>
      <c r="DL131" s="171">
        <f t="shared" ref="DL131:DL132" si="253">DF131*(1-$DO$99)</f>
        <v>0</v>
      </c>
      <c r="DM131" s="170">
        <f>DK131*DL131</f>
        <v>0</v>
      </c>
      <c r="DN131" s="165"/>
      <c r="DO131" s="111"/>
      <c r="DQ131" s="169">
        <f t="shared" ref="DQ131:DQ132" si="254">DK131*(1+$DU$97)</f>
        <v>0</v>
      </c>
      <c r="DR131" s="171">
        <f t="shared" ref="DR131:DR132" si="255">DL131*(1-$DU$99)</f>
        <v>0</v>
      </c>
      <c r="DS131" s="170">
        <f>DQ131*DR131</f>
        <v>0</v>
      </c>
      <c r="DT131" s="165"/>
      <c r="DU131" s="111"/>
      <c r="DZ131" s="111"/>
      <c r="EA131" s="726"/>
      <c r="EB131" s="486"/>
      <c r="EC131" s="150"/>
      <c r="ED131" s="144"/>
      <c r="EF131" s="163"/>
      <c r="EG131" s="162"/>
      <c r="EH131" s="162"/>
      <c r="EI131" s="162"/>
      <c r="EJ131" s="162"/>
      <c r="EK131" s="162"/>
      <c r="EL131" s="162"/>
      <c r="EM131" s="162"/>
      <c r="EN131" s="162"/>
      <c r="EO131" s="162"/>
      <c r="EP131" s="162"/>
      <c r="EQ131" s="162"/>
      <c r="ER131" s="161"/>
      <c r="ES131" s="159"/>
      <c r="ET131" s="160"/>
      <c r="EU131" s="160"/>
      <c r="EV131" s="111"/>
      <c r="EW131" s="111"/>
      <c r="EX131" s="159"/>
      <c r="EY131" s="112"/>
      <c r="EZ131" s="112"/>
      <c r="FD131" s="163"/>
      <c r="FE131" s="162"/>
      <c r="FF131" s="162"/>
      <c r="FG131" s="162"/>
      <c r="FH131" s="162"/>
      <c r="FI131" s="162"/>
      <c r="FJ131" s="162"/>
      <c r="FK131" s="162"/>
      <c r="FL131" s="162"/>
      <c r="FM131" s="162"/>
      <c r="FN131" s="162"/>
      <c r="FO131" s="162"/>
      <c r="FP131" s="161"/>
      <c r="FQ131" s="159"/>
      <c r="FR131" s="160"/>
      <c r="FS131" s="160"/>
      <c r="FT131" s="159"/>
      <c r="FU131" s="111"/>
      <c r="FV131" s="159"/>
      <c r="FW131" s="112"/>
      <c r="FX131" s="112"/>
    </row>
    <row r="132" spans="1:180" ht="15" customHeight="1" outlineLevel="2" x14ac:dyDescent="0.25">
      <c r="A132" s="150"/>
      <c r="B132" s="144"/>
      <c r="C132" s="913" t="str">
        <f t="shared" si="244"/>
        <v>SA31</v>
      </c>
      <c r="D132" s="958" t="s">
        <v>214</v>
      </c>
      <c r="E132" s="793"/>
      <c r="F132" s="794"/>
      <c r="G132" s="795"/>
      <c r="H132" s="796"/>
      <c r="I132" s="797"/>
      <c r="J132" s="748" t="s">
        <v>61</v>
      </c>
      <c r="K132" s="683" t="s">
        <v>61</v>
      </c>
      <c r="L132" s="682">
        <v>0</v>
      </c>
      <c r="M132" s="111"/>
      <c r="N132" s="696"/>
      <c r="O132" s="591"/>
      <c r="P132" s="478">
        <f>N132*$L132</f>
        <v>0</v>
      </c>
      <c r="Q132" s="111"/>
      <c r="R132" s="111"/>
      <c r="S132" s="713">
        <f>L132</f>
        <v>0</v>
      </c>
      <c r="T132" s="171">
        <f>N132</f>
        <v>0</v>
      </c>
      <c r="U132" s="223">
        <f>S132*T132</f>
        <v>0</v>
      </c>
      <c r="V132" s="599"/>
      <c r="W132" s="714"/>
      <c r="Y132" s="713">
        <f t="shared" si="245"/>
        <v>0</v>
      </c>
      <c r="Z132" s="171">
        <f t="shared" si="246"/>
        <v>0</v>
      </c>
      <c r="AA132" s="223">
        <f t="shared" si="247"/>
        <v>0</v>
      </c>
      <c r="AB132" s="597"/>
      <c r="AC132" s="714"/>
      <c r="AE132" s="713">
        <f>Y132*(1+$AI$97)</f>
        <v>0</v>
      </c>
      <c r="AF132" s="603">
        <f>Z132*(1-$AI$99)</f>
        <v>0</v>
      </c>
      <c r="AG132" s="223">
        <f>AE132*AF132</f>
        <v>0</v>
      </c>
      <c r="AH132" s="599"/>
      <c r="AI132" s="714"/>
      <c r="AK132" s="713">
        <f>AE132*(1+$AO$97)</f>
        <v>0</v>
      </c>
      <c r="AL132" s="171">
        <f>AF132*(1-$AO$99)</f>
        <v>0</v>
      </c>
      <c r="AM132" s="223">
        <f>AK132*AL132</f>
        <v>0</v>
      </c>
      <c r="AN132" s="597"/>
      <c r="AO132" s="714"/>
      <c r="AT132" s="111"/>
      <c r="AU132" s="169">
        <f>AK132*(1+$AY$97)</f>
        <v>0</v>
      </c>
      <c r="AV132" s="171">
        <f>AL132*(1-$AY$99)</f>
        <v>0</v>
      </c>
      <c r="AW132" s="170">
        <f>AU132*AV132</f>
        <v>0</v>
      </c>
      <c r="AX132" s="165"/>
      <c r="AY132" s="111"/>
      <c r="BA132" s="169">
        <f>AU132*(1+$BE$97)</f>
        <v>0</v>
      </c>
      <c r="BB132" s="171">
        <f>AV132*(1-$BE$99)</f>
        <v>0</v>
      </c>
      <c r="BC132" s="170">
        <f>BA132*BB132</f>
        <v>0</v>
      </c>
      <c r="BD132" s="165"/>
      <c r="BE132" s="111"/>
      <c r="BG132" s="169">
        <f>BA132*(1+$BK$97)</f>
        <v>0</v>
      </c>
      <c r="BH132" s="171">
        <f>BB132*(1-$BK$99)</f>
        <v>0</v>
      </c>
      <c r="BI132" s="170">
        <f>BG132*BH132</f>
        <v>0</v>
      </c>
      <c r="BJ132" s="165"/>
      <c r="BK132" s="111"/>
      <c r="BM132" s="169">
        <f>BG132*(1+$BQ$97)</f>
        <v>0</v>
      </c>
      <c r="BN132" s="171">
        <f>BH132*(1-$BQ$99)</f>
        <v>0</v>
      </c>
      <c r="BO132" s="170">
        <f>BM132*BN132</f>
        <v>0</v>
      </c>
      <c r="BP132" s="165"/>
      <c r="BQ132" s="111"/>
      <c r="BV132" s="111"/>
      <c r="BW132" s="169">
        <f>BM132*(1+$CA$97)</f>
        <v>0</v>
      </c>
      <c r="BX132" s="171">
        <f>BN132*(1-$CA$99)</f>
        <v>0</v>
      </c>
      <c r="BY132" s="170">
        <f>BW132*BX132</f>
        <v>0</v>
      </c>
      <c r="BZ132" s="165"/>
      <c r="CA132" s="111"/>
      <c r="CC132" s="169">
        <f>BW132*(1+$CG$97)</f>
        <v>0</v>
      </c>
      <c r="CD132" s="171">
        <f>BX132*(1-$CG$99)</f>
        <v>0</v>
      </c>
      <c r="CE132" s="170">
        <f>CC132*CD132</f>
        <v>0</v>
      </c>
      <c r="CF132" s="165"/>
      <c r="CG132" s="111"/>
      <c r="CI132" s="169">
        <f>CC132*(1+$CM$97)</f>
        <v>0</v>
      </c>
      <c r="CJ132" s="171">
        <f>CD132*(1-$CM$99)</f>
        <v>0</v>
      </c>
      <c r="CK132" s="170">
        <f>CI132*CJ132</f>
        <v>0</v>
      </c>
      <c r="CL132" s="165"/>
      <c r="CM132" s="111"/>
      <c r="CO132" s="169">
        <f>CI132*(1+$CS$97)</f>
        <v>0</v>
      </c>
      <c r="CP132" s="171">
        <f>CJ132*(1-$CS$99)</f>
        <v>0</v>
      </c>
      <c r="CQ132" s="170">
        <f>CO132*CP132</f>
        <v>0</v>
      </c>
      <c r="CR132" s="165"/>
      <c r="CS132" s="111"/>
      <c r="CX132" s="111"/>
      <c r="CY132" s="169">
        <f t="shared" si="248"/>
        <v>0</v>
      </c>
      <c r="CZ132" s="171">
        <f t="shared" si="249"/>
        <v>0</v>
      </c>
      <c r="DA132" s="170">
        <f>CY132*CZ132</f>
        <v>0</v>
      </c>
      <c r="DB132" s="165"/>
      <c r="DC132" s="111"/>
      <c r="DE132" s="169">
        <f t="shared" si="250"/>
        <v>0</v>
      </c>
      <c r="DF132" s="171">
        <f t="shared" si="251"/>
        <v>0</v>
      </c>
      <c r="DG132" s="170">
        <f>DE132*DF132</f>
        <v>0</v>
      </c>
      <c r="DH132" s="165"/>
      <c r="DI132" s="111"/>
      <c r="DK132" s="169">
        <f t="shared" si="252"/>
        <v>0</v>
      </c>
      <c r="DL132" s="171">
        <f t="shared" si="253"/>
        <v>0</v>
      </c>
      <c r="DM132" s="170">
        <f>DK132*DL132</f>
        <v>0</v>
      </c>
      <c r="DN132" s="165"/>
      <c r="DO132" s="111"/>
      <c r="DQ132" s="169">
        <f t="shared" si="254"/>
        <v>0</v>
      </c>
      <c r="DR132" s="171">
        <f t="shared" si="255"/>
        <v>0</v>
      </c>
      <c r="DS132" s="170">
        <f>DQ132*DR132</f>
        <v>0</v>
      </c>
      <c r="DT132" s="165"/>
      <c r="DU132" s="111"/>
      <c r="DZ132" s="111"/>
      <c r="EA132" s="726"/>
      <c r="EB132" s="486"/>
      <c r="EC132" s="150"/>
      <c r="ED132" s="144"/>
      <c r="EF132" s="163"/>
      <c r="EG132" s="162"/>
      <c r="EH132" s="162"/>
      <c r="EI132" s="162"/>
      <c r="EJ132" s="162"/>
      <c r="EK132" s="162"/>
      <c r="EL132" s="162"/>
      <c r="EM132" s="162"/>
      <c r="EN132" s="162"/>
      <c r="EO132" s="162"/>
      <c r="EP132" s="162"/>
      <c r="EQ132" s="162"/>
      <c r="ER132" s="161"/>
      <c r="ES132" s="159"/>
      <c r="ET132" s="160"/>
      <c r="EU132" s="160"/>
      <c r="EV132" s="111"/>
      <c r="EW132" s="111"/>
      <c r="EX132" s="159"/>
      <c r="EY132" s="112"/>
      <c r="EZ132" s="112"/>
      <c r="FD132" s="163"/>
      <c r="FE132" s="162"/>
      <c r="FF132" s="162"/>
      <c r="FG132" s="162"/>
      <c r="FH132" s="162"/>
      <c r="FI132" s="162"/>
      <c r="FJ132" s="162"/>
      <c r="FK132" s="162"/>
      <c r="FL132" s="162"/>
      <c r="FM132" s="162"/>
      <c r="FN132" s="162"/>
      <c r="FO132" s="162"/>
      <c r="FP132" s="161"/>
      <c r="FQ132" s="159"/>
      <c r="FR132" s="160"/>
      <c r="FS132" s="160"/>
      <c r="FT132" s="159"/>
      <c r="FU132" s="111"/>
      <c r="FV132" s="159"/>
      <c r="FW132" s="112"/>
      <c r="FX132" s="112"/>
    </row>
    <row r="133" spans="1:180" ht="16.5" customHeight="1" outlineLevel="2" x14ac:dyDescent="0.25">
      <c r="A133" s="150"/>
      <c r="B133" s="144"/>
      <c r="C133" s="915" t="str">
        <f t="shared" si="244"/>
        <v>SA32</v>
      </c>
      <c r="D133" s="959" t="s">
        <v>215</v>
      </c>
      <c r="E133" s="767"/>
      <c r="F133" s="798"/>
      <c r="G133" s="799"/>
      <c r="H133" s="800"/>
      <c r="I133" s="801"/>
      <c r="J133" s="744" t="s">
        <v>61</v>
      </c>
      <c r="K133" s="678" t="s">
        <v>61</v>
      </c>
      <c r="L133" s="680">
        <v>0</v>
      </c>
      <c r="M133" s="111"/>
      <c r="N133" s="696"/>
      <c r="O133" s="591"/>
      <c r="P133" s="478">
        <f t="shared" ref="P133:P134" si="256">N133*$L133</f>
        <v>0</v>
      </c>
      <c r="Q133" s="111"/>
      <c r="R133" s="111"/>
      <c r="S133" s="713">
        <f t="shared" ref="S133:S134" si="257">L133</f>
        <v>0</v>
      </c>
      <c r="T133" s="171">
        <f t="shared" ref="T133:T134" si="258">N133</f>
        <v>0</v>
      </c>
      <c r="U133" s="223">
        <f t="shared" ref="U133:U134" si="259">S133*T133</f>
        <v>0</v>
      </c>
      <c r="V133" s="599"/>
      <c r="W133" s="714"/>
      <c r="Y133" s="713">
        <f t="shared" ref="Y133:Y134" si="260">S133*(1+$AC$97)</f>
        <v>0</v>
      </c>
      <c r="Z133" s="171">
        <f t="shared" ref="Z133:Z134" si="261">T133*(1-$AC$99)</f>
        <v>0</v>
      </c>
      <c r="AA133" s="223">
        <f t="shared" ref="AA133:AA134" si="262">Y133*Z133</f>
        <v>0</v>
      </c>
      <c r="AB133" s="597"/>
      <c r="AC133" s="714"/>
      <c r="AE133" s="713">
        <f t="shared" ref="AE133:AE134" si="263">Y133*(1+$AI$97)</f>
        <v>0</v>
      </c>
      <c r="AF133" s="603">
        <f t="shared" ref="AF133:AF134" si="264">Z133*(1-$AI$99)</f>
        <v>0</v>
      </c>
      <c r="AG133" s="223">
        <f t="shared" ref="AG133:AG134" si="265">AE133*AF133</f>
        <v>0</v>
      </c>
      <c r="AH133" s="599"/>
      <c r="AI133" s="714"/>
      <c r="AK133" s="713">
        <f t="shared" ref="AK133:AK134" si="266">AE133*(1+$AO$97)</f>
        <v>0</v>
      </c>
      <c r="AL133" s="171">
        <f t="shared" ref="AL133:AL134" si="267">AF133*(1-$AO$99)</f>
        <v>0</v>
      </c>
      <c r="AM133" s="223">
        <f t="shared" ref="AM133:AM134" si="268">AK133*AL133</f>
        <v>0</v>
      </c>
      <c r="AN133" s="597"/>
      <c r="AO133" s="714"/>
      <c r="AT133" s="111"/>
      <c r="AU133" s="169">
        <f t="shared" ref="AU133:AU134" si="269">AK133*(1+$AY$97)</f>
        <v>0</v>
      </c>
      <c r="AV133" s="171">
        <f t="shared" ref="AV133:AV134" si="270">AL133*(1-$AY$99)</f>
        <v>0</v>
      </c>
      <c r="AW133" s="170">
        <f t="shared" ref="AW133:AW134" si="271">AU133*AV133</f>
        <v>0</v>
      </c>
      <c r="AX133" s="165"/>
      <c r="AY133" s="111"/>
      <c r="BA133" s="169">
        <f t="shared" ref="BA133:BA134" si="272">AU133*(1+$BE$97)</f>
        <v>0</v>
      </c>
      <c r="BB133" s="171">
        <f t="shared" ref="BB133:BB134" si="273">AV133*(1-$BE$99)</f>
        <v>0</v>
      </c>
      <c r="BC133" s="170">
        <f t="shared" ref="BC133:BC134" si="274">BA133*BB133</f>
        <v>0</v>
      </c>
      <c r="BD133" s="165"/>
      <c r="BE133" s="111"/>
      <c r="BG133" s="169">
        <f t="shared" ref="BG133:BG134" si="275">BA133*(1+$BK$97)</f>
        <v>0</v>
      </c>
      <c r="BH133" s="171">
        <f t="shared" ref="BH133:BH134" si="276">BB133*(1-$BK$99)</f>
        <v>0</v>
      </c>
      <c r="BI133" s="170">
        <f t="shared" ref="BI133:BI134" si="277">BG133*BH133</f>
        <v>0</v>
      </c>
      <c r="BJ133" s="165"/>
      <c r="BK133" s="111"/>
      <c r="BM133" s="169">
        <f t="shared" ref="BM133:BM134" si="278">BG133*(1+$BQ$97)</f>
        <v>0</v>
      </c>
      <c r="BN133" s="171">
        <f t="shared" ref="BN133:BN134" si="279">BH133*(1-$BQ$99)</f>
        <v>0</v>
      </c>
      <c r="BO133" s="170">
        <f t="shared" ref="BO133:BO134" si="280">BM133*BN133</f>
        <v>0</v>
      </c>
      <c r="BP133" s="165"/>
      <c r="BQ133" s="111"/>
      <c r="BV133" s="111"/>
      <c r="BW133" s="169">
        <f t="shared" ref="BW133:BW134" si="281">BM133*(1+$CA$97)</f>
        <v>0</v>
      </c>
      <c r="BX133" s="171">
        <f t="shared" ref="BX133:BX134" si="282">BN133*(1-$CA$99)</f>
        <v>0</v>
      </c>
      <c r="BY133" s="170">
        <f t="shared" ref="BY133:BY134" si="283">BW133*BX133</f>
        <v>0</v>
      </c>
      <c r="BZ133" s="165"/>
      <c r="CA133" s="111"/>
      <c r="CC133" s="169">
        <f t="shared" ref="CC133:CC134" si="284">BW133*(1+$CG$97)</f>
        <v>0</v>
      </c>
      <c r="CD133" s="171">
        <f t="shared" ref="CD133:CD134" si="285">BX133*(1-$CG$99)</f>
        <v>0</v>
      </c>
      <c r="CE133" s="170">
        <f t="shared" ref="CE133:CE134" si="286">CC133*CD133</f>
        <v>0</v>
      </c>
      <c r="CF133" s="165"/>
      <c r="CG133" s="111"/>
      <c r="CI133" s="169">
        <f t="shared" ref="CI133:CI134" si="287">CC133*(1+$CM$97)</f>
        <v>0</v>
      </c>
      <c r="CJ133" s="171">
        <f t="shared" ref="CJ133:CJ134" si="288">CD133*(1-$CM$99)</f>
        <v>0</v>
      </c>
      <c r="CK133" s="170">
        <f t="shared" ref="CK133:CK134" si="289">CI133*CJ133</f>
        <v>0</v>
      </c>
      <c r="CL133" s="165"/>
      <c r="CM133" s="111"/>
      <c r="CO133" s="169">
        <f t="shared" ref="CO133:CO134" si="290">CI133*(1+$CS$97)</f>
        <v>0</v>
      </c>
      <c r="CP133" s="171">
        <f t="shared" ref="CP133:CP134" si="291">CJ133*(1-$CS$99)</f>
        <v>0</v>
      </c>
      <c r="CQ133" s="170">
        <f t="shared" ref="CQ133:CQ134" si="292">CO133*CP133</f>
        <v>0</v>
      </c>
      <c r="CR133" s="165"/>
      <c r="CS133" s="111"/>
      <c r="CX133" s="111"/>
      <c r="CY133" s="169">
        <f t="shared" ref="CY133:CY134" si="293">CO133*(1+$DC$97)</f>
        <v>0</v>
      </c>
      <c r="CZ133" s="171">
        <f t="shared" ref="CZ133:CZ134" si="294">CP133*(1-$DC$99)</f>
        <v>0</v>
      </c>
      <c r="DA133" s="170">
        <f t="shared" ref="DA133:DA134" si="295">CY133*CZ133</f>
        <v>0</v>
      </c>
      <c r="DB133" s="165"/>
      <c r="DC133" s="111"/>
      <c r="DE133" s="169">
        <f t="shared" ref="DE133:DE134" si="296">CY133*(1+$DI$97)</f>
        <v>0</v>
      </c>
      <c r="DF133" s="171">
        <f t="shared" ref="DF133:DF134" si="297">CZ133*(1-$DI$99)</f>
        <v>0</v>
      </c>
      <c r="DG133" s="170">
        <f t="shared" ref="DG133:DG134" si="298">DE133*DF133</f>
        <v>0</v>
      </c>
      <c r="DH133" s="165"/>
      <c r="DI133" s="111"/>
      <c r="DK133" s="169">
        <f t="shared" ref="DK133:DK134" si="299">DE133*(1+$DO$97)</f>
        <v>0</v>
      </c>
      <c r="DL133" s="171">
        <f t="shared" ref="DL133:DL134" si="300">DF133*(1-$DO$99)</f>
        <v>0</v>
      </c>
      <c r="DM133" s="170">
        <f t="shared" ref="DM133:DM134" si="301">DK133*DL133</f>
        <v>0</v>
      </c>
      <c r="DN133" s="165"/>
      <c r="DO133" s="111"/>
      <c r="DQ133" s="169">
        <f t="shared" ref="DQ133:DQ134" si="302">DK133*(1+$DU$97)</f>
        <v>0</v>
      </c>
      <c r="DR133" s="171">
        <f t="shared" ref="DR133:DR134" si="303">DL133*(1-$DU$99)</f>
        <v>0</v>
      </c>
      <c r="DS133" s="170">
        <f t="shared" ref="DS133:DS134" si="304">DQ133*DR133</f>
        <v>0</v>
      </c>
      <c r="DT133" s="165"/>
      <c r="DU133" s="111"/>
      <c r="DZ133" s="111"/>
      <c r="EA133" s="726"/>
      <c r="EB133" s="486"/>
      <c r="EC133" s="150"/>
      <c r="ED133" s="144"/>
      <c r="EF133" s="163"/>
      <c r="EG133" s="162"/>
      <c r="EH133" s="162"/>
      <c r="EI133" s="162"/>
      <c r="EJ133" s="162"/>
      <c r="EK133" s="162"/>
      <c r="EL133" s="162"/>
      <c r="EM133" s="162"/>
      <c r="EN133" s="162"/>
      <c r="EO133" s="162"/>
      <c r="EP133" s="162"/>
      <c r="EQ133" s="162"/>
      <c r="ER133" s="161"/>
      <c r="ES133" s="159"/>
      <c r="ET133" s="160"/>
      <c r="EU133" s="160"/>
      <c r="EV133" s="111"/>
      <c r="EW133" s="111"/>
      <c r="EX133" s="159"/>
      <c r="EY133" s="112"/>
      <c r="EZ133" s="112"/>
      <c r="FD133" s="163"/>
      <c r="FE133" s="162"/>
      <c r="FF133" s="162"/>
      <c r="FG133" s="162"/>
      <c r="FH133" s="162"/>
      <c r="FI133" s="162"/>
      <c r="FJ133" s="162"/>
      <c r="FK133" s="162"/>
      <c r="FL133" s="162"/>
      <c r="FM133" s="162"/>
      <c r="FN133" s="162"/>
      <c r="FO133" s="162"/>
      <c r="FP133" s="161"/>
      <c r="FQ133" s="159"/>
      <c r="FR133" s="160"/>
      <c r="FS133" s="160"/>
      <c r="FT133" s="159"/>
      <c r="FU133" s="111"/>
      <c r="FV133" s="159"/>
      <c r="FW133" s="112"/>
      <c r="FX133" s="112"/>
    </row>
    <row r="134" spans="1:180" ht="19.5" customHeight="1" outlineLevel="2" thickBot="1" x14ac:dyDescent="0.3">
      <c r="A134" s="150"/>
      <c r="B134" s="144"/>
      <c r="C134" s="929" t="str">
        <f t="shared" si="244"/>
        <v>SA33</v>
      </c>
      <c r="D134" s="960" t="s">
        <v>216</v>
      </c>
      <c r="E134" s="802"/>
      <c r="F134" s="803"/>
      <c r="G134" s="804"/>
      <c r="H134" s="805"/>
      <c r="I134" s="806"/>
      <c r="J134" s="685" t="s">
        <v>61</v>
      </c>
      <c r="K134" s="685" t="s">
        <v>61</v>
      </c>
      <c r="L134" s="686">
        <v>0</v>
      </c>
      <c r="M134" s="111"/>
      <c r="N134" s="705"/>
      <c r="O134" s="706"/>
      <c r="P134" s="481">
        <f t="shared" si="256"/>
        <v>0</v>
      </c>
      <c r="Q134" s="111"/>
      <c r="R134" s="111"/>
      <c r="S134" s="718">
        <f t="shared" si="257"/>
        <v>0</v>
      </c>
      <c r="T134" s="719">
        <f t="shared" si="258"/>
        <v>0</v>
      </c>
      <c r="U134" s="530">
        <f t="shared" si="259"/>
        <v>0</v>
      </c>
      <c r="V134" s="720"/>
      <c r="W134" s="721"/>
      <c r="Y134" s="718">
        <f t="shared" si="260"/>
        <v>0</v>
      </c>
      <c r="Z134" s="719">
        <f t="shared" si="261"/>
        <v>0</v>
      </c>
      <c r="AA134" s="530">
        <f t="shared" si="262"/>
        <v>0</v>
      </c>
      <c r="AB134" s="724"/>
      <c r="AC134" s="721"/>
      <c r="AE134" s="718">
        <f t="shared" si="263"/>
        <v>0</v>
      </c>
      <c r="AF134" s="725">
        <f t="shared" si="264"/>
        <v>0</v>
      </c>
      <c r="AG134" s="530">
        <f t="shared" si="265"/>
        <v>0</v>
      </c>
      <c r="AH134" s="720"/>
      <c r="AI134" s="721"/>
      <c r="AK134" s="718">
        <f t="shared" si="266"/>
        <v>0</v>
      </c>
      <c r="AL134" s="719">
        <f t="shared" si="267"/>
        <v>0</v>
      </c>
      <c r="AM134" s="530">
        <f t="shared" si="268"/>
        <v>0</v>
      </c>
      <c r="AN134" s="724"/>
      <c r="AO134" s="721"/>
      <c r="AT134" s="111"/>
      <c r="AU134" s="169">
        <f t="shared" si="269"/>
        <v>0</v>
      </c>
      <c r="AV134" s="171">
        <f t="shared" si="270"/>
        <v>0</v>
      </c>
      <c r="AW134" s="170">
        <f t="shared" si="271"/>
        <v>0</v>
      </c>
      <c r="AX134" s="165"/>
      <c r="AY134" s="111"/>
      <c r="BA134" s="169">
        <f t="shared" si="272"/>
        <v>0</v>
      </c>
      <c r="BB134" s="171">
        <f t="shared" si="273"/>
        <v>0</v>
      </c>
      <c r="BC134" s="170">
        <f t="shared" si="274"/>
        <v>0</v>
      </c>
      <c r="BD134" s="165"/>
      <c r="BE134" s="111"/>
      <c r="BG134" s="169">
        <f t="shared" si="275"/>
        <v>0</v>
      </c>
      <c r="BH134" s="171">
        <f t="shared" si="276"/>
        <v>0</v>
      </c>
      <c r="BI134" s="170">
        <f t="shared" si="277"/>
        <v>0</v>
      </c>
      <c r="BJ134" s="165"/>
      <c r="BK134" s="111"/>
      <c r="BM134" s="169">
        <f t="shared" si="278"/>
        <v>0</v>
      </c>
      <c r="BN134" s="171">
        <f t="shared" si="279"/>
        <v>0</v>
      </c>
      <c r="BO134" s="170">
        <f t="shared" si="280"/>
        <v>0</v>
      </c>
      <c r="BP134" s="165"/>
      <c r="BQ134" s="111"/>
      <c r="BV134" s="111"/>
      <c r="BW134" s="169">
        <f t="shared" si="281"/>
        <v>0</v>
      </c>
      <c r="BX134" s="171">
        <f t="shared" si="282"/>
        <v>0</v>
      </c>
      <c r="BY134" s="170">
        <f t="shared" si="283"/>
        <v>0</v>
      </c>
      <c r="BZ134" s="165"/>
      <c r="CA134" s="111"/>
      <c r="CC134" s="169">
        <f t="shared" si="284"/>
        <v>0</v>
      </c>
      <c r="CD134" s="171">
        <f t="shared" si="285"/>
        <v>0</v>
      </c>
      <c r="CE134" s="170">
        <f t="shared" si="286"/>
        <v>0</v>
      </c>
      <c r="CF134" s="165"/>
      <c r="CG134" s="111"/>
      <c r="CI134" s="169">
        <f t="shared" si="287"/>
        <v>0</v>
      </c>
      <c r="CJ134" s="171">
        <f t="shared" si="288"/>
        <v>0</v>
      </c>
      <c r="CK134" s="170">
        <f t="shared" si="289"/>
        <v>0</v>
      </c>
      <c r="CL134" s="165"/>
      <c r="CM134" s="111"/>
      <c r="CO134" s="169">
        <f t="shared" si="290"/>
        <v>0</v>
      </c>
      <c r="CP134" s="171">
        <f t="shared" si="291"/>
        <v>0</v>
      </c>
      <c r="CQ134" s="170">
        <f t="shared" si="292"/>
        <v>0</v>
      </c>
      <c r="CR134" s="165"/>
      <c r="CS134" s="111"/>
      <c r="CX134" s="111"/>
      <c r="CY134" s="169">
        <f t="shared" si="293"/>
        <v>0</v>
      </c>
      <c r="CZ134" s="171">
        <f t="shared" si="294"/>
        <v>0</v>
      </c>
      <c r="DA134" s="170">
        <f t="shared" si="295"/>
        <v>0</v>
      </c>
      <c r="DB134" s="165"/>
      <c r="DC134" s="111"/>
      <c r="DE134" s="169">
        <f t="shared" si="296"/>
        <v>0</v>
      </c>
      <c r="DF134" s="171">
        <f t="shared" si="297"/>
        <v>0</v>
      </c>
      <c r="DG134" s="170">
        <f t="shared" si="298"/>
        <v>0</v>
      </c>
      <c r="DH134" s="165"/>
      <c r="DI134" s="111"/>
      <c r="DK134" s="169">
        <f t="shared" si="299"/>
        <v>0</v>
      </c>
      <c r="DL134" s="171">
        <f t="shared" si="300"/>
        <v>0</v>
      </c>
      <c r="DM134" s="170">
        <f t="shared" si="301"/>
        <v>0</v>
      </c>
      <c r="DN134" s="165"/>
      <c r="DO134" s="111"/>
      <c r="DQ134" s="169">
        <f t="shared" si="302"/>
        <v>0</v>
      </c>
      <c r="DR134" s="171">
        <f t="shared" si="303"/>
        <v>0</v>
      </c>
      <c r="DS134" s="170">
        <f t="shared" si="304"/>
        <v>0</v>
      </c>
      <c r="DT134" s="165"/>
      <c r="DU134" s="111"/>
      <c r="DZ134" s="111"/>
      <c r="EA134" s="727"/>
      <c r="EB134" s="488"/>
      <c r="EC134" s="150"/>
      <c r="ED134" s="144"/>
      <c r="EF134" s="163"/>
      <c r="EG134" s="162"/>
      <c r="EH134" s="162"/>
      <c r="EI134" s="162"/>
      <c r="EJ134" s="162"/>
      <c r="EK134" s="162"/>
      <c r="EL134" s="162"/>
      <c r="EM134" s="162"/>
      <c r="EN134" s="162"/>
      <c r="EO134" s="162"/>
      <c r="EP134" s="162"/>
      <c r="EQ134" s="162"/>
      <c r="ER134" s="161"/>
      <c r="ES134" s="159"/>
      <c r="ET134" s="160"/>
      <c r="EU134" s="160"/>
      <c r="EV134" s="111"/>
      <c r="EW134" s="111"/>
      <c r="EX134" s="159"/>
      <c r="EY134" s="112"/>
      <c r="EZ134" s="112"/>
      <c r="FD134" s="163"/>
      <c r="FE134" s="162"/>
      <c r="FF134" s="162"/>
      <c r="FG134" s="162"/>
      <c r="FH134" s="162"/>
      <c r="FI134" s="162"/>
      <c r="FJ134" s="162"/>
      <c r="FK134" s="162"/>
      <c r="FL134" s="162"/>
      <c r="FM134" s="162"/>
      <c r="FN134" s="162"/>
      <c r="FO134" s="162"/>
      <c r="FP134" s="161"/>
      <c r="FQ134" s="159"/>
      <c r="FR134" s="160"/>
      <c r="FS134" s="160"/>
      <c r="FT134" s="159"/>
      <c r="FU134" s="111"/>
      <c r="FV134" s="159"/>
      <c r="FW134" s="112"/>
      <c r="FX134" s="112"/>
    </row>
    <row r="135" spans="1:180" ht="16" customHeight="1" thickBot="1" x14ac:dyDescent="0.4">
      <c r="A135" s="150"/>
      <c r="B135" s="144"/>
      <c r="D135" s="807"/>
      <c r="E135" s="807"/>
      <c r="F135" s="807"/>
      <c r="G135" s="807"/>
      <c r="H135" s="807"/>
      <c r="I135" s="807"/>
      <c r="J135" s="808"/>
      <c r="K135" s="156"/>
      <c r="L135" s="156"/>
      <c r="M135" s="151"/>
      <c r="N135" s="153"/>
      <c r="O135" s="155"/>
      <c r="P135" s="151"/>
      <c r="Q135" s="151"/>
      <c r="R135" s="151"/>
      <c r="S135" s="153"/>
      <c r="T135" s="153"/>
      <c r="U135" s="153"/>
      <c r="V135" s="155"/>
      <c r="W135" s="707">
        <f>SUM(W102:W134)</f>
        <v>0</v>
      </c>
      <c r="Y135" s="153"/>
      <c r="Z135" s="153"/>
      <c r="AA135" s="153"/>
      <c r="AB135" s="155"/>
      <c r="AC135" s="707">
        <f>SUM(AC102:AC134)</f>
        <v>0</v>
      </c>
      <c r="AE135" s="153"/>
      <c r="AF135" s="153"/>
      <c r="AG135" s="153"/>
      <c r="AH135" s="155"/>
      <c r="AI135" s="707">
        <f>SUM(AI102:AI134)</f>
        <v>0</v>
      </c>
      <c r="AK135" s="153"/>
      <c r="AL135" s="153"/>
      <c r="AM135" s="153"/>
      <c r="AN135" s="155"/>
      <c r="AO135" s="707">
        <f>SUM(AO102:AO134)</f>
        <v>0</v>
      </c>
      <c r="AT135" s="151"/>
      <c r="AU135" s="153"/>
      <c r="AV135" s="153"/>
      <c r="AW135" s="153"/>
      <c r="AX135" s="155"/>
      <c r="AY135" s="154">
        <f>SUM(AY102:AY134)</f>
        <v>0</v>
      </c>
      <c r="BA135" s="153"/>
      <c r="BB135" s="153"/>
      <c r="BC135" s="153"/>
      <c r="BD135" s="155"/>
      <c r="BE135" s="154">
        <f>SUM(BE102:BE134)</f>
        <v>0</v>
      </c>
      <c r="BG135" s="153"/>
      <c r="BH135" s="153"/>
      <c r="BI135" s="153"/>
      <c r="BJ135" s="155"/>
      <c r="BK135" s="154">
        <f>SUM(BK102:BK134)</f>
        <v>0</v>
      </c>
      <c r="BM135" s="153"/>
      <c r="BN135" s="153"/>
      <c r="BO135" s="153"/>
      <c r="BP135" s="155"/>
      <c r="BQ135" s="154">
        <f>SUM(BQ102:BQ134)</f>
        <v>0</v>
      </c>
      <c r="BV135" s="151"/>
      <c r="BW135" s="153"/>
      <c r="BX135" s="153"/>
      <c r="BY135" s="153"/>
      <c r="BZ135" s="155"/>
      <c r="CA135" s="154">
        <f>SUM(CA102:CA134)</f>
        <v>0</v>
      </c>
      <c r="CC135" s="153"/>
      <c r="CD135" s="153"/>
      <c r="CE135" s="153"/>
      <c r="CF135" s="155"/>
      <c r="CG135" s="154">
        <f>SUM(CG102:CG134)</f>
        <v>0</v>
      </c>
      <c r="CI135" s="153"/>
      <c r="CJ135" s="153"/>
      <c r="CK135" s="153"/>
      <c r="CL135" s="155"/>
      <c r="CM135" s="154">
        <f>SUM(CM102:CM134)</f>
        <v>0</v>
      </c>
      <c r="CO135" s="153"/>
      <c r="CP135" s="153"/>
      <c r="CQ135" s="153"/>
      <c r="CR135" s="155"/>
      <c r="CS135" s="154">
        <f>SUM(CS102:CS134)</f>
        <v>0</v>
      </c>
      <c r="CX135" s="151"/>
      <c r="CY135" s="153"/>
      <c r="CZ135" s="153"/>
      <c r="DA135" s="153"/>
      <c r="DB135" s="155"/>
      <c r="DC135" s="154">
        <f>SUM(DC102:DC134)</f>
        <v>0</v>
      </c>
      <c r="DE135" s="153"/>
      <c r="DF135" s="153"/>
      <c r="DG135" s="153"/>
      <c r="DH135" s="155"/>
      <c r="DI135" s="154">
        <f>SUM(DI102:DI134)</f>
        <v>0</v>
      </c>
      <c r="DK135" s="153"/>
      <c r="DL135" s="153"/>
      <c r="DM135" s="153"/>
      <c r="DN135" s="155"/>
      <c r="DO135" s="154">
        <f>SUM(DO102:DO134)</f>
        <v>0</v>
      </c>
      <c r="DQ135" s="153"/>
      <c r="DR135" s="153"/>
      <c r="DS135" s="153"/>
      <c r="DT135" s="155"/>
      <c r="DU135" s="154">
        <f>SUM(DU102:DU134)</f>
        <v>0</v>
      </c>
      <c r="DZ135" s="151"/>
      <c r="EA135" s="152"/>
      <c r="EB135" s="707">
        <f>SUM(EB102:EB129)</f>
        <v>0</v>
      </c>
      <c r="EC135" s="150"/>
      <c r="ED135" s="144"/>
      <c r="EV135" s="153"/>
      <c r="EW135" s="153"/>
      <c r="EX135" s="153"/>
      <c r="EY135" s="152"/>
      <c r="EZ135" s="151"/>
      <c r="FT135" s="153"/>
      <c r="FU135" s="153"/>
      <c r="FV135" s="153"/>
      <c r="FW135" s="152"/>
      <c r="FX135" s="151"/>
    </row>
    <row r="136" spans="1:180" ht="6" customHeight="1" thickBot="1" x14ac:dyDescent="0.35">
      <c r="B136" s="129"/>
      <c r="D136" s="459"/>
      <c r="E136" s="459"/>
      <c r="F136" s="459"/>
      <c r="G136" s="459"/>
      <c r="H136" s="459"/>
      <c r="I136" s="459"/>
      <c r="M136" s="125"/>
      <c r="N136" s="125"/>
      <c r="O136" s="125"/>
      <c r="P136" s="125"/>
      <c r="Q136" s="125"/>
      <c r="R136" s="125"/>
      <c r="S136" s="125"/>
      <c r="T136" s="125"/>
      <c r="U136" s="125"/>
      <c r="V136" s="126"/>
      <c r="W136" s="125"/>
      <c r="Y136" s="125"/>
      <c r="Z136" s="125"/>
      <c r="AA136" s="125"/>
      <c r="AB136" s="126"/>
      <c r="AC136" s="125"/>
      <c r="AE136" s="125"/>
      <c r="AF136" s="125"/>
      <c r="AG136" s="125"/>
      <c r="AH136" s="126"/>
      <c r="AI136" s="125"/>
      <c r="AK136" s="125"/>
      <c r="AL136" s="125"/>
      <c r="AM136" s="125"/>
      <c r="AN136" s="126"/>
      <c r="AO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  <c r="BR136" s="125"/>
      <c r="BS136" s="125"/>
      <c r="BT136" s="125"/>
      <c r="BU136" s="125"/>
      <c r="BV136" s="125"/>
      <c r="BW136" s="125"/>
      <c r="BX136" s="125"/>
      <c r="BY136" s="125"/>
      <c r="BZ136" s="125"/>
      <c r="CA136" s="125"/>
      <c r="CB136" s="125"/>
      <c r="CC136" s="125"/>
      <c r="CD136" s="125"/>
      <c r="CE136" s="125"/>
      <c r="CF136" s="125"/>
      <c r="CG136" s="125"/>
      <c r="CH136" s="125"/>
      <c r="CI136" s="125"/>
      <c r="CJ136" s="125"/>
      <c r="CK136" s="125"/>
      <c r="CL136" s="125"/>
      <c r="CM136" s="125"/>
      <c r="CN136" s="125"/>
      <c r="CO136" s="125"/>
      <c r="CP136" s="125"/>
      <c r="CQ136" s="125"/>
      <c r="CR136" s="125"/>
      <c r="CS136" s="125"/>
      <c r="CT136" s="125"/>
      <c r="CU136" s="125"/>
      <c r="CV136" s="125"/>
      <c r="CW136" s="125"/>
      <c r="CX136" s="125"/>
      <c r="CY136" s="125"/>
      <c r="CZ136" s="125"/>
      <c r="DA136" s="125"/>
      <c r="DB136" s="125"/>
      <c r="DC136" s="125"/>
      <c r="DD136" s="125"/>
      <c r="DE136" s="125"/>
      <c r="DF136" s="125"/>
      <c r="DG136" s="125"/>
      <c r="DH136" s="125"/>
      <c r="DI136" s="125"/>
      <c r="DJ136" s="125"/>
      <c r="DK136" s="125"/>
      <c r="DL136" s="125"/>
      <c r="DM136" s="125"/>
      <c r="DN136" s="125"/>
      <c r="DO136" s="125"/>
      <c r="DP136" s="125"/>
      <c r="DQ136" s="125"/>
      <c r="DR136" s="125"/>
      <c r="DS136" s="125"/>
      <c r="DT136" s="125"/>
      <c r="DU136" s="125"/>
      <c r="DV136" s="125"/>
      <c r="DW136" s="125"/>
      <c r="DX136" s="125"/>
      <c r="DY136" s="125"/>
      <c r="DZ136" s="125"/>
      <c r="EA136" s="125"/>
      <c r="EB136" s="125"/>
      <c r="EC136" s="150"/>
    </row>
    <row r="137" spans="1:180" ht="6" customHeight="1" thickBot="1" x14ac:dyDescent="0.35">
      <c r="B137" s="144"/>
      <c r="C137" s="835"/>
      <c r="D137" s="836"/>
      <c r="E137" s="836"/>
      <c r="F137" s="836"/>
      <c r="G137" s="836"/>
      <c r="H137" s="836"/>
      <c r="I137" s="836"/>
      <c r="J137" s="837"/>
      <c r="K137" s="837"/>
      <c r="L137" s="838"/>
      <c r="EC137" s="150"/>
    </row>
    <row r="138" spans="1:180" s="177" customFormat="1" ht="35.5" x14ac:dyDescent="0.4">
      <c r="A138" s="181"/>
      <c r="B138" s="180"/>
      <c r="C138" s="593"/>
      <c r="D138" s="811" t="s">
        <v>219</v>
      </c>
      <c r="E138" s="582"/>
      <c r="F138" s="582"/>
      <c r="G138" s="582"/>
      <c r="H138" s="582"/>
      <c r="I138" s="582"/>
      <c r="J138" s="583"/>
      <c r="K138" s="584"/>
      <c r="L138" s="585" t="s">
        <v>81</v>
      </c>
      <c r="M138" s="174"/>
      <c r="N138" s="708" t="s">
        <v>82</v>
      </c>
      <c r="O138" s="709" t="s">
        <v>83</v>
      </c>
      <c r="P138" s="710" t="s">
        <v>45</v>
      </c>
      <c r="Q138" s="183"/>
      <c r="R138" s="183"/>
      <c r="S138" s="708" t="s">
        <v>81</v>
      </c>
      <c r="T138" s="709" t="s">
        <v>82</v>
      </c>
      <c r="U138" s="709" t="s">
        <v>45</v>
      </c>
      <c r="V138" s="709" t="s">
        <v>196</v>
      </c>
      <c r="W138" s="710" t="s">
        <v>197</v>
      </c>
      <c r="Y138" s="708" t="s">
        <v>81</v>
      </c>
      <c r="Z138" s="709" t="s">
        <v>82</v>
      </c>
      <c r="AA138" s="709" t="s">
        <v>45</v>
      </c>
      <c r="AB138" s="709" t="s">
        <v>196</v>
      </c>
      <c r="AC138" s="710" t="s">
        <v>197</v>
      </c>
      <c r="AE138" s="708" t="s">
        <v>81</v>
      </c>
      <c r="AF138" s="709" t="s">
        <v>82</v>
      </c>
      <c r="AG138" s="709" t="s">
        <v>45</v>
      </c>
      <c r="AH138" s="709" t="s">
        <v>196</v>
      </c>
      <c r="AI138" s="710" t="s">
        <v>197</v>
      </c>
      <c r="AK138" s="708" t="s">
        <v>81</v>
      </c>
      <c r="AL138" s="709" t="s">
        <v>82</v>
      </c>
      <c r="AM138" s="709" t="s">
        <v>45</v>
      </c>
      <c r="AN138" s="709" t="s">
        <v>196</v>
      </c>
      <c r="AO138" s="710" t="s">
        <v>197</v>
      </c>
      <c r="AT138" s="183"/>
      <c r="AU138" s="182" t="s">
        <v>81</v>
      </c>
      <c r="AV138" s="182" t="s">
        <v>82</v>
      </c>
      <c r="AW138" s="182" t="s">
        <v>45</v>
      </c>
      <c r="AX138" s="182" t="s">
        <v>196</v>
      </c>
      <c r="AY138" s="182" t="s">
        <v>197</v>
      </c>
      <c r="BA138" s="182" t="s">
        <v>81</v>
      </c>
      <c r="BB138" s="182" t="s">
        <v>82</v>
      </c>
      <c r="BC138" s="182" t="s">
        <v>45</v>
      </c>
      <c r="BD138" s="182" t="s">
        <v>196</v>
      </c>
      <c r="BE138" s="182" t="s">
        <v>197</v>
      </c>
      <c r="BG138" s="182" t="s">
        <v>81</v>
      </c>
      <c r="BH138" s="182" t="s">
        <v>82</v>
      </c>
      <c r="BI138" s="182" t="s">
        <v>45</v>
      </c>
      <c r="BJ138" s="182" t="s">
        <v>196</v>
      </c>
      <c r="BK138" s="182" t="s">
        <v>197</v>
      </c>
      <c r="BM138" s="182" t="s">
        <v>81</v>
      </c>
      <c r="BN138" s="182" t="s">
        <v>82</v>
      </c>
      <c r="BO138" s="182" t="s">
        <v>45</v>
      </c>
      <c r="BP138" s="182" t="s">
        <v>196</v>
      </c>
      <c r="BQ138" s="182" t="s">
        <v>197</v>
      </c>
      <c r="BV138" s="183"/>
      <c r="BW138" s="182" t="s">
        <v>81</v>
      </c>
      <c r="BX138" s="182" t="s">
        <v>82</v>
      </c>
      <c r="BY138" s="182" t="s">
        <v>45</v>
      </c>
      <c r="BZ138" s="182" t="s">
        <v>196</v>
      </c>
      <c r="CA138" s="182" t="s">
        <v>197</v>
      </c>
      <c r="CC138" s="182" t="s">
        <v>81</v>
      </c>
      <c r="CD138" s="182" t="s">
        <v>82</v>
      </c>
      <c r="CE138" s="182" t="s">
        <v>45</v>
      </c>
      <c r="CF138" s="182" t="s">
        <v>196</v>
      </c>
      <c r="CG138" s="182" t="s">
        <v>197</v>
      </c>
      <c r="CI138" s="182" t="s">
        <v>81</v>
      </c>
      <c r="CJ138" s="182" t="s">
        <v>82</v>
      </c>
      <c r="CK138" s="182" t="s">
        <v>45</v>
      </c>
      <c r="CL138" s="182" t="s">
        <v>196</v>
      </c>
      <c r="CM138" s="182" t="s">
        <v>197</v>
      </c>
      <c r="CO138" s="182" t="s">
        <v>81</v>
      </c>
      <c r="CP138" s="182" t="s">
        <v>82</v>
      </c>
      <c r="CQ138" s="182" t="s">
        <v>45</v>
      </c>
      <c r="CR138" s="182" t="s">
        <v>196</v>
      </c>
      <c r="CS138" s="182" t="s">
        <v>197</v>
      </c>
      <c r="CX138" s="183"/>
      <c r="CY138" s="182" t="s">
        <v>81</v>
      </c>
      <c r="CZ138" s="182" t="s">
        <v>82</v>
      </c>
      <c r="DA138" s="182" t="s">
        <v>45</v>
      </c>
      <c r="DB138" s="182" t="s">
        <v>196</v>
      </c>
      <c r="DC138" s="182" t="s">
        <v>197</v>
      </c>
      <c r="DE138" s="182" t="s">
        <v>81</v>
      </c>
      <c r="DF138" s="182" t="s">
        <v>82</v>
      </c>
      <c r="DG138" s="182" t="s">
        <v>45</v>
      </c>
      <c r="DH138" s="182" t="s">
        <v>196</v>
      </c>
      <c r="DI138" s="182" t="s">
        <v>197</v>
      </c>
      <c r="DK138" s="182" t="s">
        <v>81</v>
      </c>
      <c r="DL138" s="182" t="s">
        <v>82</v>
      </c>
      <c r="DM138" s="182" t="s">
        <v>45</v>
      </c>
      <c r="DN138" s="182" t="s">
        <v>196</v>
      </c>
      <c r="DO138" s="182" t="s">
        <v>197</v>
      </c>
      <c r="DQ138" s="182" t="s">
        <v>81</v>
      </c>
      <c r="DR138" s="182" t="s">
        <v>82</v>
      </c>
      <c r="DS138" s="182" t="s">
        <v>45</v>
      </c>
      <c r="DT138" s="182" t="s">
        <v>196</v>
      </c>
      <c r="DU138" s="182" t="s">
        <v>197</v>
      </c>
      <c r="DZ138" s="174"/>
      <c r="EA138" s="708" t="s">
        <v>84</v>
      </c>
      <c r="EB138" s="710" t="s">
        <v>85</v>
      </c>
      <c r="EC138" s="181"/>
      <c r="ED138" s="180"/>
      <c r="EF138" s="179"/>
      <c r="EG138" s="179"/>
      <c r="EH138" s="179"/>
      <c r="EI138" s="179"/>
      <c r="EJ138" s="179"/>
      <c r="EK138" s="179"/>
      <c r="EL138" s="179"/>
      <c r="EM138" s="179"/>
      <c r="EN138" s="179"/>
      <c r="EO138" s="179"/>
      <c r="EP138" s="179"/>
      <c r="EQ138" s="179"/>
      <c r="ER138" s="178"/>
      <c r="ES138" s="178"/>
      <c r="ET138" s="178"/>
      <c r="EU138" s="174"/>
      <c r="EV138" s="178"/>
      <c r="EW138" s="178"/>
      <c r="EX138" s="178"/>
      <c r="EY138" s="178"/>
      <c r="EZ138" s="178"/>
      <c r="FD138" s="179"/>
      <c r="FE138" s="179"/>
      <c r="FF138" s="179"/>
      <c r="FG138" s="179"/>
      <c r="FH138" s="179"/>
      <c r="FI138" s="179"/>
      <c r="FJ138" s="179"/>
      <c r="FK138" s="179"/>
      <c r="FL138" s="179"/>
      <c r="FM138" s="179"/>
      <c r="FN138" s="179"/>
      <c r="FO138" s="179"/>
      <c r="FP138" s="178"/>
      <c r="FQ138" s="178"/>
      <c r="FR138" s="178"/>
      <c r="FS138" s="174"/>
      <c r="FT138" s="178"/>
      <c r="FU138" s="178"/>
      <c r="FV138" s="178"/>
      <c r="FW138" s="178"/>
      <c r="FX138" s="178"/>
    </row>
    <row r="139" spans="1:180" ht="16" customHeight="1" outlineLevel="1" x14ac:dyDescent="0.35">
      <c r="A139" s="150"/>
      <c r="B139" s="144"/>
      <c r="C139" s="594"/>
      <c r="D139" s="592" t="s">
        <v>86</v>
      </c>
      <c r="E139" s="578" t="s">
        <v>198</v>
      </c>
      <c r="F139" s="578"/>
      <c r="G139" s="578"/>
      <c r="H139" s="578"/>
      <c r="I139" s="579"/>
      <c r="J139" s="580" t="s">
        <v>49</v>
      </c>
      <c r="K139" s="581" t="s">
        <v>88</v>
      </c>
      <c r="L139" s="586" t="str">
        <f>"[" &amp; 'Zusammenfassung (DE)'!$I$14 &amp;"/h]"</f>
        <v>[EUR/h]</v>
      </c>
      <c r="M139" s="158"/>
      <c r="N139" s="475" t="s">
        <v>89</v>
      </c>
      <c r="O139" s="470"/>
      <c r="P139" s="476" t="str">
        <f>"["&amp; 'Zusammenfassung (DE)'!$I$14 &amp;"]"</f>
        <v>[EUR]</v>
      </c>
      <c r="Q139" s="163"/>
      <c r="R139" s="163"/>
      <c r="S139" s="711" t="str">
        <f>"[" &amp; 'Zusammenfassung (DE)'!$I$14 &amp;"/h]"</f>
        <v>[EUR/h]</v>
      </c>
      <c r="T139" s="470" t="s">
        <v>89</v>
      </c>
      <c r="U139" s="470" t="str">
        <f>"["&amp; 'Zusammenfassung (DE)'!$I$14 &amp;"]"</f>
        <v>[EUR]</v>
      </c>
      <c r="V139" s="470"/>
      <c r="W139" s="476" t="str">
        <f>"["&amp; 'Zusammenfassung (DE)'!$I$14 &amp;"]"</f>
        <v>[EUR]</v>
      </c>
      <c r="Y139" s="711" t="str">
        <f>"[" &amp; 'Zusammenfassung (DE)'!$I$14 &amp;"/h]"</f>
        <v>[EUR/h]</v>
      </c>
      <c r="Z139" s="470" t="s">
        <v>89</v>
      </c>
      <c r="AA139" s="470" t="str">
        <f>"["&amp; 'Zusammenfassung (DE)'!$I$14 &amp;"]"</f>
        <v>[EUR]</v>
      </c>
      <c r="AB139" s="470"/>
      <c r="AC139" s="476" t="str">
        <f>"["&amp; 'Zusammenfassung (DE)'!$I$14 &amp;"]"</f>
        <v>[EUR]</v>
      </c>
      <c r="AE139" s="711" t="str">
        <f>"[" &amp; 'Zusammenfassung (DE)'!$I$14 &amp;"/h]"</f>
        <v>[EUR/h]</v>
      </c>
      <c r="AF139" s="470" t="s">
        <v>89</v>
      </c>
      <c r="AG139" s="470" t="str">
        <f>"["&amp; 'Zusammenfassung (DE)'!$I$14 &amp;"]"</f>
        <v>[EUR]</v>
      </c>
      <c r="AH139" s="470"/>
      <c r="AI139" s="476" t="str">
        <f>"["&amp; 'Zusammenfassung (DE)'!$I$14 &amp;"]"</f>
        <v>[EUR]</v>
      </c>
      <c r="AK139" s="711" t="str">
        <f>"[" &amp; 'Zusammenfassung (DE)'!$I$14 &amp;"/h]"</f>
        <v>[EUR/h]</v>
      </c>
      <c r="AL139" s="470" t="s">
        <v>89</v>
      </c>
      <c r="AM139" s="470" t="str">
        <f>"["&amp; 'Zusammenfassung (DE)'!$I$14 &amp;"]"</f>
        <v>[EUR]</v>
      </c>
      <c r="AN139" s="470"/>
      <c r="AO139" s="476" t="str">
        <f>"["&amp; 'Zusammenfassung (DE)'!$I$14 &amp;"]"</f>
        <v>[EUR]</v>
      </c>
      <c r="AT139" s="163"/>
      <c r="AU139" s="176" t="str">
        <f>"[" &amp; 'Zusammenfassung (DE)'!$I$14 &amp;"/h]"</f>
        <v>[EUR/h]</v>
      </c>
      <c r="AV139" s="175" t="s">
        <v>89</v>
      </c>
      <c r="AW139" s="175" t="str">
        <f>"["&amp; 'Zusammenfassung (DE)'!$I$14 &amp;"]"</f>
        <v>[EUR]</v>
      </c>
      <c r="AX139" s="175"/>
      <c r="AY139" s="175" t="str">
        <f>"["&amp; 'Zusammenfassung (DE)'!$I$14 &amp;"]"</f>
        <v>[EUR]</v>
      </c>
      <c r="BA139" s="176" t="str">
        <f>"[" &amp; 'Zusammenfassung (DE)'!$I$14 &amp;"/h]"</f>
        <v>[EUR/h]</v>
      </c>
      <c r="BB139" s="175" t="s">
        <v>89</v>
      </c>
      <c r="BC139" s="175" t="str">
        <f>"["&amp; 'Zusammenfassung (DE)'!$I$14 &amp;"]"</f>
        <v>[EUR]</v>
      </c>
      <c r="BD139" s="175"/>
      <c r="BE139" s="175" t="str">
        <f>"["&amp; 'Zusammenfassung (DE)'!$I$14 &amp;"]"</f>
        <v>[EUR]</v>
      </c>
      <c r="BG139" s="176" t="str">
        <f>"[" &amp; 'Zusammenfassung (DE)'!$I$14 &amp;"/h]"</f>
        <v>[EUR/h]</v>
      </c>
      <c r="BH139" s="175" t="s">
        <v>89</v>
      </c>
      <c r="BI139" s="175" t="str">
        <f>"["&amp; 'Zusammenfassung (DE)'!$I$14 &amp;"]"</f>
        <v>[EUR]</v>
      </c>
      <c r="BJ139" s="175"/>
      <c r="BK139" s="175" t="str">
        <f>"["&amp; 'Zusammenfassung (DE)'!$I$14 &amp;"]"</f>
        <v>[EUR]</v>
      </c>
      <c r="BM139" s="176" t="str">
        <f>"[" &amp; 'Zusammenfassung (DE)'!$I$14 &amp;"/h]"</f>
        <v>[EUR/h]</v>
      </c>
      <c r="BN139" s="175" t="s">
        <v>89</v>
      </c>
      <c r="BO139" s="175" t="str">
        <f>"["&amp; 'Zusammenfassung (DE)'!$I$14 &amp;"]"</f>
        <v>[EUR]</v>
      </c>
      <c r="BP139" s="175"/>
      <c r="BQ139" s="175" t="str">
        <f>"["&amp; 'Zusammenfassung (DE)'!$I$14 &amp;"]"</f>
        <v>[EUR]</v>
      </c>
      <c r="BV139" s="163"/>
      <c r="BW139" s="176" t="str">
        <f>"[" &amp; 'Zusammenfassung (DE)'!$I$14 &amp;"/h]"</f>
        <v>[EUR/h]</v>
      </c>
      <c r="BX139" s="175" t="s">
        <v>89</v>
      </c>
      <c r="BY139" s="175" t="str">
        <f>"["&amp; 'Zusammenfassung (DE)'!$I$14 &amp;"]"</f>
        <v>[EUR]</v>
      </c>
      <c r="BZ139" s="175"/>
      <c r="CA139" s="175" t="str">
        <f>"["&amp; 'Zusammenfassung (DE)'!$I$14 &amp;"]"</f>
        <v>[EUR]</v>
      </c>
      <c r="CC139" s="176" t="str">
        <f>"[" &amp; 'Zusammenfassung (DE)'!$I$14 &amp;"/h]"</f>
        <v>[EUR/h]</v>
      </c>
      <c r="CD139" s="175" t="s">
        <v>89</v>
      </c>
      <c r="CE139" s="175" t="str">
        <f>"["&amp; 'Zusammenfassung (DE)'!$I$14 &amp;"]"</f>
        <v>[EUR]</v>
      </c>
      <c r="CF139" s="175"/>
      <c r="CG139" s="175" t="str">
        <f>"["&amp; 'Zusammenfassung (DE)'!$I$14 &amp;"]"</f>
        <v>[EUR]</v>
      </c>
      <c r="CI139" s="176" t="str">
        <f>"[" &amp; 'Zusammenfassung (DE)'!$I$14 &amp;"/h]"</f>
        <v>[EUR/h]</v>
      </c>
      <c r="CJ139" s="175" t="s">
        <v>89</v>
      </c>
      <c r="CK139" s="175" t="str">
        <f>"["&amp; 'Zusammenfassung (DE)'!$I$14 &amp;"]"</f>
        <v>[EUR]</v>
      </c>
      <c r="CL139" s="175"/>
      <c r="CM139" s="175" t="str">
        <f>"["&amp; 'Zusammenfassung (DE)'!$I$14 &amp;"]"</f>
        <v>[EUR]</v>
      </c>
      <c r="CO139" s="176" t="str">
        <f>"[" &amp; 'Zusammenfassung (DE)'!$I$14 &amp;"/h]"</f>
        <v>[EUR/h]</v>
      </c>
      <c r="CP139" s="175" t="s">
        <v>89</v>
      </c>
      <c r="CQ139" s="175" t="str">
        <f>"["&amp; 'Zusammenfassung (DE)'!$I$14 &amp;"]"</f>
        <v>[EUR]</v>
      </c>
      <c r="CR139" s="175"/>
      <c r="CS139" s="175" t="str">
        <f>"["&amp; 'Zusammenfassung (DE)'!$I$14 &amp;"]"</f>
        <v>[EUR]</v>
      </c>
      <c r="CX139" s="163"/>
      <c r="CY139" s="176" t="str">
        <f>"[" &amp; 'Zusammenfassung (DE)'!$I$14 &amp;"/h]"</f>
        <v>[EUR/h]</v>
      </c>
      <c r="CZ139" s="175" t="s">
        <v>89</v>
      </c>
      <c r="DA139" s="175" t="str">
        <f>"["&amp; 'Zusammenfassung (DE)'!$I$14 &amp;"]"</f>
        <v>[EUR]</v>
      </c>
      <c r="DB139" s="175"/>
      <c r="DC139" s="175" t="str">
        <f>"["&amp; 'Zusammenfassung (DE)'!$I$14 &amp;"]"</f>
        <v>[EUR]</v>
      </c>
      <c r="DE139" s="176" t="str">
        <f>"[" &amp; 'Zusammenfassung (DE)'!$I$14 &amp;"/h]"</f>
        <v>[EUR/h]</v>
      </c>
      <c r="DF139" s="175" t="s">
        <v>89</v>
      </c>
      <c r="DG139" s="175" t="str">
        <f>"["&amp; 'Zusammenfassung (DE)'!$I$14 &amp;"]"</f>
        <v>[EUR]</v>
      </c>
      <c r="DH139" s="175"/>
      <c r="DI139" s="175" t="str">
        <f>"["&amp; 'Zusammenfassung (DE)'!$I$14 &amp;"]"</f>
        <v>[EUR]</v>
      </c>
      <c r="DK139" s="176" t="str">
        <f>"[" &amp; 'Zusammenfassung (DE)'!$I$14 &amp;"/h]"</f>
        <v>[EUR/h]</v>
      </c>
      <c r="DL139" s="175" t="s">
        <v>89</v>
      </c>
      <c r="DM139" s="175" t="str">
        <f>"["&amp; 'Zusammenfassung (DE)'!$I$14 &amp;"]"</f>
        <v>[EUR]</v>
      </c>
      <c r="DN139" s="175"/>
      <c r="DO139" s="175" t="str">
        <f>"["&amp; 'Zusammenfassung (DE)'!$I$14 &amp;"]"</f>
        <v>[EUR]</v>
      </c>
      <c r="DQ139" s="176" t="str">
        <f>"[" &amp; 'Zusammenfassung (DE)'!$I$14 &amp;"/h]"</f>
        <v>[EUR/h]</v>
      </c>
      <c r="DR139" s="175" t="s">
        <v>89</v>
      </c>
      <c r="DS139" s="175" t="str">
        <f>"["&amp; 'Zusammenfassung (DE)'!$I$14 &amp;"]"</f>
        <v>[EUR]</v>
      </c>
      <c r="DT139" s="175"/>
      <c r="DU139" s="175" t="str">
        <f>"["&amp; 'Zusammenfassung (DE)'!$I$14 &amp;"]"</f>
        <v>[EUR]</v>
      </c>
      <c r="DZ139" s="158"/>
      <c r="EA139" s="475" t="s">
        <v>199</v>
      </c>
      <c r="EB139" s="476" t="str">
        <f>"["&amp; 'Zusammenfassung (DE)'!$I$14 &amp;"]"</f>
        <v>[EUR]</v>
      </c>
      <c r="EC139" s="150"/>
      <c r="ED139" s="144"/>
      <c r="EF139" s="163"/>
      <c r="EG139" s="156"/>
      <c r="EH139" s="156"/>
      <c r="EI139" s="156"/>
      <c r="EJ139" s="156"/>
      <c r="EK139" s="156"/>
      <c r="EL139" s="156"/>
      <c r="EM139" s="156"/>
      <c r="EN139" s="156"/>
      <c r="EO139" s="156"/>
      <c r="EP139" s="158"/>
      <c r="EQ139" s="156"/>
      <c r="ER139" s="174"/>
      <c r="ES139" s="174"/>
      <c r="ET139" s="174"/>
      <c r="EU139" s="174"/>
      <c r="EV139" s="174"/>
      <c r="EW139" s="158"/>
      <c r="EX139" s="158"/>
      <c r="EY139" s="156"/>
      <c r="EZ139" s="156"/>
      <c r="FD139" s="163"/>
      <c r="FE139" s="156"/>
      <c r="FF139" s="156"/>
      <c r="FG139" s="156"/>
      <c r="FH139" s="156"/>
      <c r="FI139" s="156"/>
      <c r="FJ139" s="156"/>
      <c r="FK139" s="156"/>
      <c r="FL139" s="156"/>
      <c r="FM139" s="156"/>
      <c r="FN139" s="158"/>
      <c r="FO139" s="156"/>
      <c r="FP139" s="174"/>
      <c r="FQ139" s="174"/>
      <c r="FR139" s="174"/>
      <c r="FS139" s="174"/>
      <c r="FT139" s="174"/>
      <c r="FU139" s="158"/>
      <c r="FV139" s="158"/>
      <c r="FW139" s="156"/>
      <c r="FX139" s="156"/>
    </row>
    <row r="140" spans="1:180" ht="16" customHeight="1" outlineLevel="1" collapsed="1" x14ac:dyDescent="0.25">
      <c r="A140" s="150"/>
      <c r="B140" s="144"/>
      <c r="C140" s="931" t="str">
        <f t="shared" ref="C140:C146" si="305">"SE" &amp; ROW(C140)-ROW($C$138)-1</f>
        <v>SE1</v>
      </c>
      <c r="D140" s="933" t="s">
        <v>220</v>
      </c>
      <c r="E140" s="910"/>
      <c r="F140" s="910"/>
      <c r="G140" s="910"/>
      <c r="H140" s="911"/>
      <c r="I140" s="912" t="s">
        <v>84</v>
      </c>
      <c r="J140" s="819"/>
      <c r="K140" s="819"/>
      <c r="L140" s="820"/>
      <c r="M140" s="111"/>
      <c r="N140" s="698">
        <f>SUM(N141:N146)</f>
        <v>0</v>
      </c>
      <c r="O140" s="589">
        <f>SUM(O141:O146)</f>
        <v>0</v>
      </c>
      <c r="P140" s="478">
        <f>SUM(P141:P146)</f>
        <v>0</v>
      </c>
      <c r="Q140" s="111"/>
      <c r="R140" s="111"/>
      <c r="S140" s="712"/>
      <c r="T140" s="589">
        <f>SUM(T141:T146)</f>
        <v>0</v>
      </c>
      <c r="U140" s="223">
        <f>SUM(U141:U146)</f>
        <v>0</v>
      </c>
      <c r="V140" s="598"/>
      <c r="W140" s="478">
        <f>U140*V140</f>
        <v>0</v>
      </c>
      <c r="Y140" s="712"/>
      <c r="Z140" s="589">
        <f>SUM(Z141:Z146)</f>
        <v>0</v>
      </c>
      <c r="AA140" s="223">
        <f>SUM(AA141:AA146)</f>
        <v>0</v>
      </c>
      <c r="AB140" s="598"/>
      <c r="AC140" s="478">
        <f>AA140*AB140</f>
        <v>0</v>
      </c>
      <c r="AE140" s="712"/>
      <c r="AF140" s="589">
        <f>SUM(AF141:AF146)</f>
        <v>0</v>
      </c>
      <c r="AG140" s="223">
        <f>SUM(AG141:AG146)</f>
        <v>0</v>
      </c>
      <c r="AH140" s="598"/>
      <c r="AI140" s="478">
        <f>AG140*AH140</f>
        <v>0</v>
      </c>
      <c r="AK140" s="712"/>
      <c r="AL140" s="589">
        <f>SUM(AL141:AL146)</f>
        <v>0</v>
      </c>
      <c r="AM140" s="223">
        <f>SUM(AM141:AM146)</f>
        <v>0</v>
      </c>
      <c r="AN140" s="598"/>
      <c r="AO140" s="478">
        <f>AM140*AN140</f>
        <v>0</v>
      </c>
      <c r="AT140" s="111"/>
      <c r="AU140" s="173"/>
      <c r="AV140" s="172">
        <f>SUM(AV141:AV146)</f>
        <v>0</v>
      </c>
      <c r="AW140" s="170">
        <f>SUM(AW141:AW146)</f>
        <v>0</v>
      </c>
      <c r="AX140" s="170"/>
      <c r="AY140" s="170">
        <f>AW140*AX140</f>
        <v>0</v>
      </c>
      <c r="BA140" s="173"/>
      <c r="BB140" s="172">
        <f>SUM(BB141:BB146)</f>
        <v>0</v>
      </c>
      <c r="BC140" s="170">
        <f>SUM(BC141:BC146)</f>
        <v>0</v>
      </c>
      <c r="BD140" s="170"/>
      <c r="BE140" s="170">
        <f>BC140*BD140</f>
        <v>0</v>
      </c>
      <c r="BG140" s="173"/>
      <c r="BH140" s="172">
        <f>SUM(BH141:BH146)</f>
        <v>0</v>
      </c>
      <c r="BI140" s="170">
        <f>SUM(BI141:BI146)</f>
        <v>0</v>
      </c>
      <c r="BJ140" s="170"/>
      <c r="BK140" s="170">
        <f>BI140*BJ140</f>
        <v>0</v>
      </c>
      <c r="BM140" s="173"/>
      <c r="BN140" s="172">
        <f>SUM(BN141:BN146)</f>
        <v>0</v>
      </c>
      <c r="BO140" s="170">
        <f>SUM(BO141:BO146)</f>
        <v>0</v>
      </c>
      <c r="BP140" s="170"/>
      <c r="BQ140" s="170">
        <f>BO140*BP140</f>
        <v>0</v>
      </c>
      <c r="BV140" s="111"/>
      <c r="BW140" s="173"/>
      <c r="BX140" s="172">
        <f>SUM(BX141:BX146)</f>
        <v>0</v>
      </c>
      <c r="BY140" s="170">
        <f>SUM(BY141:BY146)</f>
        <v>0</v>
      </c>
      <c r="BZ140" s="170"/>
      <c r="CA140" s="170">
        <f>BY140*BZ140</f>
        <v>0</v>
      </c>
      <c r="CC140" s="173"/>
      <c r="CD140" s="172">
        <f>SUM(CD141:CD146)</f>
        <v>0</v>
      </c>
      <c r="CE140" s="170">
        <f>SUM(CE141:CE146)</f>
        <v>0</v>
      </c>
      <c r="CF140" s="170"/>
      <c r="CG140" s="170">
        <f>CE140*CF140</f>
        <v>0</v>
      </c>
      <c r="CI140" s="173"/>
      <c r="CJ140" s="172">
        <f>SUM(CJ141:CJ146)</f>
        <v>0</v>
      </c>
      <c r="CK140" s="170">
        <f>SUM(CK141:CK146)</f>
        <v>0</v>
      </c>
      <c r="CL140" s="170"/>
      <c r="CM140" s="170">
        <f>CK140*CL140</f>
        <v>0</v>
      </c>
      <c r="CO140" s="173"/>
      <c r="CP140" s="172">
        <f>SUM(CP141:CP146)</f>
        <v>0</v>
      </c>
      <c r="CQ140" s="170">
        <f>SUM(CQ141:CQ146)</f>
        <v>0</v>
      </c>
      <c r="CR140" s="170"/>
      <c r="CS140" s="170">
        <f>CQ140*CR140</f>
        <v>0</v>
      </c>
      <c r="CX140" s="111"/>
      <c r="CY140" s="173"/>
      <c r="CZ140" s="172">
        <f>SUM(CZ141:CZ146)</f>
        <v>0</v>
      </c>
      <c r="DA140" s="170">
        <f>SUM(DA141:DA146)</f>
        <v>0</v>
      </c>
      <c r="DB140" s="170"/>
      <c r="DC140" s="170">
        <f>DA140*DB140</f>
        <v>0</v>
      </c>
      <c r="DE140" s="173"/>
      <c r="DF140" s="172">
        <f>SUM(DF141:DF146)</f>
        <v>0</v>
      </c>
      <c r="DG140" s="170">
        <f>SUM(DG141:DG146)</f>
        <v>0</v>
      </c>
      <c r="DH140" s="170"/>
      <c r="DI140" s="170">
        <f>DG140*DH140</f>
        <v>0</v>
      </c>
      <c r="DK140" s="173"/>
      <c r="DL140" s="172">
        <f>SUM(DL141:DL146)</f>
        <v>0</v>
      </c>
      <c r="DM140" s="170">
        <f>SUM(DM141:DM146)</f>
        <v>0</v>
      </c>
      <c r="DN140" s="170"/>
      <c r="DO140" s="170">
        <f>DM140*DN140</f>
        <v>0</v>
      </c>
      <c r="DQ140" s="173"/>
      <c r="DR140" s="172">
        <f>SUM(DR141:DR146)</f>
        <v>0</v>
      </c>
      <c r="DS140" s="170">
        <f>SUM(DS141:DS146)</f>
        <v>0</v>
      </c>
      <c r="DT140" s="170"/>
      <c r="DU140" s="170">
        <f>DS140*DT140</f>
        <v>0</v>
      </c>
      <c r="DZ140" s="111"/>
      <c r="EA140" s="726">
        <f>SUMPRODUCT((S$100:DU$100=V$100)*(S140:DU140))</f>
        <v>0</v>
      </c>
      <c r="EB140" s="486">
        <f>SUMPRODUCT((S$100:DU$100=W$100)*(S140:DU140))</f>
        <v>0</v>
      </c>
      <c r="EC140" s="150"/>
      <c r="ED140" s="144"/>
      <c r="EF140" s="163"/>
      <c r="EG140" s="162"/>
      <c r="EH140" s="162"/>
      <c r="EI140" s="162"/>
      <c r="EJ140" s="162"/>
      <c r="EK140" s="162"/>
      <c r="EL140" s="162"/>
      <c r="EM140" s="162"/>
      <c r="EN140" s="162"/>
      <c r="EO140" s="162"/>
      <c r="EP140" s="162"/>
      <c r="EQ140" s="162"/>
      <c r="ER140" s="161"/>
      <c r="ES140" s="159"/>
      <c r="ET140" s="160"/>
      <c r="EU140" s="160"/>
      <c r="EV140" s="111"/>
      <c r="EW140" s="111"/>
      <c r="EX140" s="159"/>
      <c r="EY140" s="112"/>
      <c r="EZ140" s="112"/>
      <c r="FD140" s="163"/>
      <c r="FE140" s="162"/>
      <c r="FF140" s="162"/>
      <c r="FG140" s="162"/>
      <c r="FH140" s="162"/>
      <c r="FI140" s="162"/>
      <c r="FJ140" s="162"/>
      <c r="FK140" s="162"/>
      <c r="FL140" s="162"/>
      <c r="FM140" s="162"/>
      <c r="FN140" s="162"/>
      <c r="FO140" s="162"/>
      <c r="FP140" s="161"/>
      <c r="FQ140" s="159"/>
      <c r="FR140" s="160"/>
      <c r="FS140" s="160"/>
      <c r="FT140" s="159"/>
      <c r="FU140" s="111"/>
      <c r="FV140" s="159"/>
      <c r="FW140" s="112"/>
      <c r="FX140" s="112"/>
    </row>
    <row r="141" spans="1:180" ht="16.5" customHeight="1" outlineLevel="2" x14ac:dyDescent="0.25">
      <c r="A141" s="150"/>
      <c r="B141" s="144"/>
      <c r="C141" s="921" t="str">
        <f t="shared" si="305"/>
        <v>SE2</v>
      </c>
      <c r="D141" s="934" t="s">
        <v>221</v>
      </c>
      <c r="E141" s="756"/>
      <c r="F141" s="756"/>
      <c r="G141" s="756"/>
      <c r="H141" s="821"/>
      <c r="I141" s="822"/>
      <c r="J141" s="823" t="s">
        <v>61</v>
      </c>
      <c r="K141" s="823" t="s">
        <v>61</v>
      </c>
      <c r="L141" s="824">
        <v>0</v>
      </c>
      <c r="M141" s="111"/>
      <c r="N141" s="696"/>
      <c r="O141" s="591"/>
      <c r="P141" s="478">
        <f t="shared" ref="P141:P146" si="306">N141*$L141</f>
        <v>0</v>
      </c>
      <c r="Q141" s="111"/>
      <c r="R141" s="111"/>
      <c r="S141" s="713">
        <f t="shared" ref="S141:S146" si="307">L141</f>
        <v>0</v>
      </c>
      <c r="T141" s="171">
        <f t="shared" ref="T141:T146" si="308">N141</f>
        <v>0</v>
      </c>
      <c r="U141" s="223">
        <f t="shared" ref="U141:U146" si="309">S141*T141</f>
        <v>0</v>
      </c>
      <c r="V141" s="599"/>
      <c r="W141" s="714"/>
      <c r="Y141" s="713">
        <f t="shared" ref="Y141:Y146" si="310">S141*(1+$AC$97)</f>
        <v>0</v>
      </c>
      <c r="Z141" s="171">
        <f t="shared" ref="Z141:Z146" si="311">T141*(1-$AC$99)</f>
        <v>0</v>
      </c>
      <c r="AA141" s="223">
        <f t="shared" ref="AA141:AA146" si="312">Y141*Z141</f>
        <v>0</v>
      </c>
      <c r="AB141" s="599"/>
      <c r="AC141" s="714"/>
      <c r="AE141" s="713">
        <f t="shared" ref="AE141:AE146" si="313">Y141*(1+$AI$97)</f>
        <v>0</v>
      </c>
      <c r="AF141" s="171">
        <f t="shared" ref="AF141:AF146" si="314">Z141*(1-$AI$99)</f>
        <v>0</v>
      </c>
      <c r="AG141" s="223">
        <f t="shared" ref="AG141:AG146" si="315">AE141*AF141</f>
        <v>0</v>
      </c>
      <c r="AH141" s="599"/>
      <c r="AI141" s="714"/>
      <c r="AK141" s="713">
        <f t="shared" ref="AK141:AK146" si="316">AE141*(1+$AO$97)</f>
        <v>0</v>
      </c>
      <c r="AL141" s="171">
        <f t="shared" ref="AL141:AL146" si="317">AF141*(1-$AO$99)</f>
        <v>0</v>
      </c>
      <c r="AM141" s="223">
        <f t="shared" ref="AM141:AM146" si="318">AK141*AL141</f>
        <v>0</v>
      </c>
      <c r="AN141" s="599"/>
      <c r="AO141" s="714"/>
      <c r="AT141" s="111"/>
      <c r="AU141" s="169">
        <f t="shared" ref="AU141:AU146" si="319">AK141*(1+$AY$97)</f>
        <v>0</v>
      </c>
      <c r="AV141" s="171">
        <f t="shared" ref="AV141:AV146" si="320">AL141*(1-$AY$99)</f>
        <v>0</v>
      </c>
      <c r="AW141" s="170">
        <f t="shared" ref="AW141:AW146" si="321">AU141*AV141</f>
        <v>0</v>
      </c>
      <c r="AX141" s="165"/>
      <c r="AY141" s="111"/>
      <c r="BA141" s="169">
        <f t="shared" ref="BA141:BA146" si="322">AU141*(1+$BE$97)</f>
        <v>0</v>
      </c>
      <c r="BB141" s="171">
        <f t="shared" ref="BB141:BB146" si="323">AV141*(1-$BE$99)</f>
        <v>0</v>
      </c>
      <c r="BC141" s="170">
        <f t="shared" ref="BC141:BC146" si="324">BA141*BB141</f>
        <v>0</v>
      </c>
      <c r="BD141" s="165"/>
      <c r="BE141" s="111"/>
      <c r="BG141" s="169">
        <f t="shared" ref="BG141:BG146" si="325">BA141*(1+$BK$97)</f>
        <v>0</v>
      </c>
      <c r="BH141" s="171">
        <f t="shared" ref="BH141:BH146" si="326">BB141*(1-$BK$99)</f>
        <v>0</v>
      </c>
      <c r="BI141" s="170">
        <f t="shared" ref="BI141:BI146" si="327">BG141*BH141</f>
        <v>0</v>
      </c>
      <c r="BJ141" s="165"/>
      <c r="BK141" s="111"/>
      <c r="BM141" s="169">
        <f t="shared" ref="BM141:BM146" si="328">BG141*(1+$BQ$97)</f>
        <v>0</v>
      </c>
      <c r="BN141" s="171">
        <f t="shared" ref="BN141:BN146" si="329">BH141*(1-$BQ$99)</f>
        <v>0</v>
      </c>
      <c r="BO141" s="170">
        <f t="shared" ref="BO141:BO146" si="330">BM141*BN141</f>
        <v>0</v>
      </c>
      <c r="BP141" s="165"/>
      <c r="BQ141" s="111"/>
      <c r="BV141" s="111"/>
      <c r="BW141" s="169">
        <f t="shared" ref="BW141:BW146" si="331">BM141*(1+$CA$97)</f>
        <v>0</v>
      </c>
      <c r="BX141" s="171">
        <f t="shared" ref="BX141:BX146" si="332">BN141*(1-$CA$99)</f>
        <v>0</v>
      </c>
      <c r="BY141" s="170">
        <f t="shared" ref="BY141:BY146" si="333">BW141*BX141</f>
        <v>0</v>
      </c>
      <c r="BZ141" s="165"/>
      <c r="CA141" s="111"/>
      <c r="CC141" s="169">
        <f t="shared" ref="CC141:CC146" si="334">BW141*(1+$CG$97)</f>
        <v>0</v>
      </c>
      <c r="CD141" s="171">
        <f t="shared" ref="CD141:CD146" si="335">BX141*(1-$CG$99)</f>
        <v>0</v>
      </c>
      <c r="CE141" s="170">
        <f t="shared" ref="CE141:CE146" si="336">CC141*CD141</f>
        <v>0</v>
      </c>
      <c r="CF141" s="165"/>
      <c r="CG141" s="111"/>
      <c r="CI141" s="169">
        <f t="shared" ref="CI141:CI146" si="337">CC141*(1+$CM$97)</f>
        <v>0</v>
      </c>
      <c r="CJ141" s="171">
        <f t="shared" ref="CJ141:CJ146" si="338">CD141*(1-$CM$99)</f>
        <v>0</v>
      </c>
      <c r="CK141" s="170">
        <f t="shared" ref="CK141:CK146" si="339">CI141*CJ141</f>
        <v>0</v>
      </c>
      <c r="CL141" s="165"/>
      <c r="CM141" s="111"/>
      <c r="CO141" s="169">
        <f t="shared" ref="CO141:CO146" si="340">CI141*(1+$CS$97)</f>
        <v>0</v>
      </c>
      <c r="CP141" s="171">
        <f t="shared" ref="CP141:CP146" si="341">CJ141*(1-$CS$99)</f>
        <v>0</v>
      </c>
      <c r="CQ141" s="170">
        <f t="shared" ref="CQ141:CQ146" si="342">CO141*CP141</f>
        <v>0</v>
      </c>
      <c r="CR141" s="165"/>
      <c r="CS141" s="111"/>
      <c r="CX141" s="111"/>
      <c r="CY141" s="169">
        <f>CO141*(1+$DC$97)</f>
        <v>0</v>
      </c>
      <c r="CZ141" s="171">
        <f>CP141*(1-$DC$99)</f>
        <v>0</v>
      </c>
      <c r="DA141" s="170">
        <f t="shared" ref="DA141:DA146" si="343">CY141*CZ141</f>
        <v>0</v>
      </c>
      <c r="DB141" s="165"/>
      <c r="DC141" s="111"/>
      <c r="DE141" s="169">
        <f>CY141*(1+$DI$97)</f>
        <v>0</v>
      </c>
      <c r="DF141" s="171">
        <f>CZ141*(1-$DI$99)</f>
        <v>0</v>
      </c>
      <c r="DG141" s="170">
        <f t="shared" ref="DG141:DG146" si="344">DE141*DF141</f>
        <v>0</v>
      </c>
      <c r="DH141" s="165"/>
      <c r="DI141" s="111"/>
      <c r="DK141" s="169">
        <f>DE141*(1+$DO$97)</f>
        <v>0</v>
      </c>
      <c r="DL141" s="171">
        <f>DF141*(1-$DO$99)</f>
        <v>0</v>
      </c>
      <c r="DM141" s="170">
        <f t="shared" ref="DM141:DM146" si="345">DK141*DL141</f>
        <v>0</v>
      </c>
      <c r="DN141" s="165"/>
      <c r="DO141" s="111"/>
      <c r="DQ141" s="169">
        <f>DK141*(1+$DU$97)</f>
        <v>0</v>
      </c>
      <c r="DR141" s="171">
        <f>DL141*(1-$DU$99)</f>
        <v>0</v>
      </c>
      <c r="DS141" s="170">
        <f t="shared" ref="DS141:DS146" si="346">DQ141*DR141</f>
        <v>0</v>
      </c>
      <c r="DT141" s="165"/>
      <c r="DU141" s="111"/>
      <c r="DZ141" s="111"/>
      <c r="EA141" s="726"/>
      <c r="EB141" s="486"/>
      <c r="EC141" s="150"/>
      <c r="ED141" s="144"/>
      <c r="EF141" s="163"/>
      <c r="EG141" s="162"/>
      <c r="EH141" s="162"/>
      <c r="EI141" s="162"/>
      <c r="EJ141" s="162"/>
      <c r="EK141" s="162"/>
      <c r="EL141" s="162"/>
      <c r="EM141" s="162"/>
      <c r="EN141" s="162"/>
      <c r="EO141" s="162"/>
      <c r="EP141" s="162"/>
      <c r="EQ141" s="162"/>
      <c r="ER141" s="161"/>
      <c r="ES141" s="159"/>
      <c r="ET141" s="160"/>
      <c r="EU141" s="160"/>
      <c r="EV141" s="111"/>
      <c r="EW141" s="111"/>
      <c r="EX141" s="159"/>
      <c r="EY141" s="112"/>
      <c r="EZ141" s="112"/>
      <c r="FD141" s="163"/>
      <c r="FE141" s="162"/>
      <c r="FF141" s="162"/>
      <c r="FG141" s="162"/>
      <c r="FH141" s="162"/>
      <c r="FI141" s="162"/>
      <c r="FJ141" s="162"/>
      <c r="FK141" s="162"/>
      <c r="FL141" s="162"/>
      <c r="FM141" s="162"/>
      <c r="FN141" s="162"/>
      <c r="FO141" s="162"/>
      <c r="FP141" s="161"/>
      <c r="FQ141" s="159"/>
      <c r="FR141" s="160"/>
      <c r="FS141" s="160"/>
      <c r="FT141" s="159"/>
      <c r="FU141" s="111"/>
      <c r="FV141" s="159"/>
      <c r="FW141" s="112"/>
      <c r="FX141" s="112"/>
    </row>
    <row r="142" spans="1:180" ht="15" customHeight="1" outlineLevel="2" x14ac:dyDescent="0.25">
      <c r="A142" s="150"/>
      <c r="B142" s="144"/>
      <c r="C142" s="913" t="str">
        <f t="shared" si="305"/>
        <v>SE3</v>
      </c>
      <c r="D142" s="935" t="s">
        <v>222</v>
      </c>
      <c r="E142" s="756"/>
      <c r="F142" s="756"/>
      <c r="G142" s="756"/>
      <c r="H142" s="821"/>
      <c r="I142" s="822"/>
      <c r="J142" s="823" t="s">
        <v>61</v>
      </c>
      <c r="K142" s="823" t="s">
        <v>61</v>
      </c>
      <c r="L142" s="824">
        <v>0</v>
      </c>
      <c r="M142" s="111"/>
      <c r="N142" s="696"/>
      <c r="O142" s="591"/>
      <c r="P142" s="478">
        <f t="shared" si="306"/>
        <v>0</v>
      </c>
      <c r="Q142" s="111"/>
      <c r="R142" s="111"/>
      <c r="S142" s="713">
        <f t="shared" si="307"/>
        <v>0</v>
      </c>
      <c r="T142" s="171">
        <f t="shared" si="308"/>
        <v>0</v>
      </c>
      <c r="U142" s="223">
        <f t="shared" si="309"/>
        <v>0</v>
      </c>
      <c r="V142" s="599"/>
      <c r="W142" s="714"/>
      <c r="Y142" s="713">
        <f t="shared" si="310"/>
        <v>0</v>
      </c>
      <c r="Z142" s="171">
        <f t="shared" si="311"/>
        <v>0</v>
      </c>
      <c r="AA142" s="223">
        <f t="shared" si="312"/>
        <v>0</v>
      </c>
      <c r="AB142" s="599"/>
      <c r="AC142" s="714"/>
      <c r="AE142" s="713">
        <f t="shared" si="313"/>
        <v>0</v>
      </c>
      <c r="AF142" s="171">
        <f t="shared" si="314"/>
        <v>0</v>
      </c>
      <c r="AG142" s="223">
        <f t="shared" si="315"/>
        <v>0</v>
      </c>
      <c r="AH142" s="599"/>
      <c r="AI142" s="714"/>
      <c r="AK142" s="713">
        <f t="shared" si="316"/>
        <v>0</v>
      </c>
      <c r="AL142" s="171">
        <f t="shared" si="317"/>
        <v>0</v>
      </c>
      <c r="AM142" s="223">
        <f t="shared" si="318"/>
        <v>0</v>
      </c>
      <c r="AN142" s="599"/>
      <c r="AO142" s="714"/>
      <c r="AT142" s="111"/>
      <c r="AU142" s="169">
        <f t="shared" si="319"/>
        <v>0</v>
      </c>
      <c r="AV142" s="171">
        <f t="shared" si="320"/>
        <v>0</v>
      </c>
      <c r="AW142" s="170">
        <f t="shared" si="321"/>
        <v>0</v>
      </c>
      <c r="AX142" s="165"/>
      <c r="AY142" s="111"/>
      <c r="BA142" s="169">
        <f t="shared" si="322"/>
        <v>0</v>
      </c>
      <c r="BB142" s="171">
        <f t="shared" si="323"/>
        <v>0</v>
      </c>
      <c r="BC142" s="170">
        <f t="shared" si="324"/>
        <v>0</v>
      </c>
      <c r="BD142" s="165"/>
      <c r="BE142" s="111"/>
      <c r="BG142" s="169">
        <f t="shared" si="325"/>
        <v>0</v>
      </c>
      <c r="BH142" s="171">
        <f t="shared" si="326"/>
        <v>0</v>
      </c>
      <c r="BI142" s="170">
        <f t="shared" si="327"/>
        <v>0</v>
      </c>
      <c r="BJ142" s="165"/>
      <c r="BK142" s="111"/>
      <c r="BM142" s="169">
        <f t="shared" si="328"/>
        <v>0</v>
      </c>
      <c r="BN142" s="171">
        <f t="shared" si="329"/>
        <v>0</v>
      </c>
      <c r="BO142" s="170">
        <f t="shared" si="330"/>
        <v>0</v>
      </c>
      <c r="BP142" s="165"/>
      <c r="BQ142" s="111"/>
      <c r="BV142" s="111"/>
      <c r="BW142" s="169">
        <f t="shared" si="331"/>
        <v>0</v>
      </c>
      <c r="BX142" s="171">
        <f t="shared" si="332"/>
        <v>0</v>
      </c>
      <c r="BY142" s="170">
        <f t="shared" si="333"/>
        <v>0</v>
      </c>
      <c r="BZ142" s="165"/>
      <c r="CA142" s="111"/>
      <c r="CC142" s="169">
        <f t="shared" si="334"/>
        <v>0</v>
      </c>
      <c r="CD142" s="171">
        <f t="shared" si="335"/>
        <v>0</v>
      </c>
      <c r="CE142" s="170">
        <f t="shared" si="336"/>
        <v>0</v>
      </c>
      <c r="CF142" s="165"/>
      <c r="CG142" s="111"/>
      <c r="CI142" s="169">
        <f t="shared" si="337"/>
        <v>0</v>
      </c>
      <c r="CJ142" s="171">
        <f t="shared" si="338"/>
        <v>0</v>
      </c>
      <c r="CK142" s="170">
        <f t="shared" si="339"/>
        <v>0</v>
      </c>
      <c r="CL142" s="165"/>
      <c r="CM142" s="111"/>
      <c r="CO142" s="169">
        <f t="shared" si="340"/>
        <v>0</v>
      </c>
      <c r="CP142" s="171">
        <f t="shared" si="341"/>
        <v>0</v>
      </c>
      <c r="CQ142" s="170">
        <f t="shared" si="342"/>
        <v>0</v>
      </c>
      <c r="CR142" s="165"/>
      <c r="CS142" s="111"/>
      <c r="CX142" s="111"/>
      <c r="CY142" s="169">
        <f t="shared" ref="CY142:CY146" si="347">CO142*(1+$DC$97)</f>
        <v>0</v>
      </c>
      <c r="CZ142" s="171">
        <f t="shared" ref="CZ142:CZ146" si="348">CP142*(1-$DC$99)</f>
        <v>0</v>
      </c>
      <c r="DA142" s="170">
        <f t="shared" si="343"/>
        <v>0</v>
      </c>
      <c r="DB142" s="165"/>
      <c r="DC142" s="111"/>
      <c r="DE142" s="169">
        <f t="shared" ref="DE142:DE146" si="349">CY142*(1+$DI$97)</f>
        <v>0</v>
      </c>
      <c r="DF142" s="171">
        <f t="shared" ref="DF142:DF146" si="350">CZ142*(1-$DI$99)</f>
        <v>0</v>
      </c>
      <c r="DG142" s="170">
        <f t="shared" si="344"/>
        <v>0</v>
      </c>
      <c r="DH142" s="165"/>
      <c r="DI142" s="111"/>
      <c r="DK142" s="169">
        <f t="shared" ref="DK142:DK146" si="351">DE142*(1+$DO$97)</f>
        <v>0</v>
      </c>
      <c r="DL142" s="171">
        <f t="shared" ref="DL142:DL146" si="352">DF142*(1-$DO$99)</f>
        <v>0</v>
      </c>
      <c r="DM142" s="170">
        <f t="shared" si="345"/>
        <v>0</v>
      </c>
      <c r="DN142" s="165"/>
      <c r="DO142" s="111"/>
      <c r="DQ142" s="169">
        <f t="shared" ref="DQ142:DQ146" si="353">DK142*(1+$DU$97)</f>
        <v>0</v>
      </c>
      <c r="DR142" s="171">
        <f t="shared" ref="DR142:DR146" si="354">DL142*(1-$DU$99)</f>
        <v>0</v>
      </c>
      <c r="DS142" s="170">
        <f t="shared" si="346"/>
        <v>0</v>
      </c>
      <c r="DT142" s="165"/>
      <c r="DU142" s="111"/>
      <c r="DZ142" s="111"/>
      <c r="EA142" s="726"/>
      <c r="EB142" s="486"/>
      <c r="EC142" s="150"/>
      <c r="ED142" s="144"/>
      <c r="EF142" s="163"/>
      <c r="EG142" s="162"/>
      <c r="EH142" s="162"/>
      <c r="EI142" s="162"/>
      <c r="EJ142" s="162"/>
      <c r="EK142" s="162"/>
      <c r="EL142" s="162"/>
      <c r="EM142" s="162"/>
      <c r="EN142" s="162"/>
      <c r="EO142" s="162"/>
      <c r="EP142" s="162"/>
      <c r="EQ142" s="162"/>
      <c r="ER142" s="161"/>
      <c r="ES142" s="159"/>
      <c r="ET142" s="160"/>
      <c r="EU142" s="160"/>
      <c r="EV142" s="111"/>
      <c r="EW142" s="111"/>
      <c r="EX142" s="159"/>
      <c r="EY142" s="112"/>
      <c r="EZ142" s="112"/>
      <c r="FD142" s="163"/>
      <c r="FE142" s="162"/>
      <c r="FF142" s="162"/>
      <c r="FG142" s="162"/>
      <c r="FH142" s="162"/>
      <c r="FI142" s="162"/>
      <c r="FJ142" s="162"/>
      <c r="FK142" s="162"/>
      <c r="FL142" s="162"/>
      <c r="FM142" s="162"/>
      <c r="FN142" s="162"/>
      <c r="FO142" s="162"/>
      <c r="FP142" s="161"/>
      <c r="FQ142" s="159"/>
      <c r="FR142" s="160"/>
      <c r="FS142" s="160"/>
      <c r="FT142" s="159"/>
      <c r="FU142" s="111"/>
      <c r="FV142" s="159"/>
      <c r="FW142" s="112"/>
      <c r="FX142" s="112"/>
    </row>
    <row r="143" spans="1:180" ht="17.25" customHeight="1" outlineLevel="2" x14ac:dyDescent="0.25">
      <c r="A143" s="150"/>
      <c r="B143" s="144"/>
      <c r="C143" s="932" t="str">
        <f t="shared" si="305"/>
        <v>SE4</v>
      </c>
      <c r="D143" s="936" t="s">
        <v>223</v>
      </c>
      <c r="E143" s="756"/>
      <c r="F143" s="756"/>
      <c r="G143" s="756"/>
      <c r="H143" s="821"/>
      <c r="I143" s="822"/>
      <c r="J143" s="823" t="s">
        <v>61</v>
      </c>
      <c r="K143" s="823" t="s">
        <v>61</v>
      </c>
      <c r="L143" s="824">
        <v>0</v>
      </c>
      <c r="M143" s="111"/>
      <c r="N143" s="696"/>
      <c r="O143" s="591"/>
      <c r="P143" s="478">
        <f t="shared" si="306"/>
        <v>0</v>
      </c>
      <c r="Q143" s="111"/>
      <c r="R143" s="111"/>
      <c r="S143" s="713">
        <f t="shared" si="307"/>
        <v>0</v>
      </c>
      <c r="T143" s="171">
        <f t="shared" si="308"/>
        <v>0</v>
      </c>
      <c r="U143" s="223">
        <f t="shared" si="309"/>
        <v>0</v>
      </c>
      <c r="V143" s="599"/>
      <c r="W143" s="714"/>
      <c r="Y143" s="713">
        <f t="shared" si="310"/>
        <v>0</v>
      </c>
      <c r="Z143" s="171">
        <f t="shared" si="311"/>
        <v>0</v>
      </c>
      <c r="AA143" s="223">
        <f t="shared" si="312"/>
        <v>0</v>
      </c>
      <c r="AB143" s="599"/>
      <c r="AC143" s="714"/>
      <c r="AE143" s="713">
        <f t="shared" si="313"/>
        <v>0</v>
      </c>
      <c r="AF143" s="171">
        <f t="shared" si="314"/>
        <v>0</v>
      </c>
      <c r="AG143" s="223">
        <f t="shared" si="315"/>
        <v>0</v>
      </c>
      <c r="AH143" s="599"/>
      <c r="AI143" s="714"/>
      <c r="AK143" s="713">
        <f t="shared" si="316"/>
        <v>0</v>
      </c>
      <c r="AL143" s="171">
        <f t="shared" si="317"/>
        <v>0</v>
      </c>
      <c r="AM143" s="223">
        <f t="shared" si="318"/>
        <v>0</v>
      </c>
      <c r="AN143" s="599"/>
      <c r="AO143" s="714"/>
      <c r="AT143" s="111"/>
      <c r="AU143" s="169">
        <f t="shared" si="319"/>
        <v>0</v>
      </c>
      <c r="AV143" s="171">
        <f t="shared" si="320"/>
        <v>0</v>
      </c>
      <c r="AW143" s="170">
        <f t="shared" si="321"/>
        <v>0</v>
      </c>
      <c r="AX143" s="165"/>
      <c r="AY143" s="111"/>
      <c r="BA143" s="169">
        <f t="shared" si="322"/>
        <v>0</v>
      </c>
      <c r="BB143" s="171">
        <f t="shared" si="323"/>
        <v>0</v>
      </c>
      <c r="BC143" s="170">
        <f t="shared" si="324"/>
        <v>0</v>
      </c>
      <c r="BD143" s="165"/>
      <c r="BE143" s="111"/>
      <c r="BG143" s="169">
        <f t="shared" si="325"/>
        <v>0</v>
      </c>
      <c r="BH143" s="171">
        <f t="shared" si="326"/>
        <v>0</v>
      </c>
      <c r="BI143" s="170">
        <f t="shared" si="327"/>
        <v>0</v>
      </c>
      <c r="BJ143" s="165"/>
      <c r="BK143" s="111"/>
      <c r="BM143" s="169">
        <f t="shared" si="328"/>
        <v>0</v>
      </c>
      <c r="BN143" s="171">
        <f t="shared" si="329"/>
        <v>0</v>
      </c>
      <c r="BO143" s="170">
        <f t="shared" si="330"/>
        <v>0</v>
      </c>
      <c r="BP143" s="165"/>
      <c r="BQ143" s="111"/>
      <c r="BV143" s="111"/>
      <c r="BW143" s="169">
        <f t="shared" si="331"/>
        <v>0</v>
      </c>
      <c r="BX143" s="171">
        <f t="shared" si="332"/>
        <v>0</v>
      </c>
      <c r="BY143" s="170">
        <f t="shared" si="333"/>
        <v>0</v>
      </c>
      <c r="BZ143" s="165"/>
      <c r="CA143" s="111"/>
      <c r="CC143" s="169">
        <f t="shared" si="334"/>
        <v>0</v>
      </c>
      <c r="CD143" s="171">
        <f t="shared" si="335"/>
        <v>0</v>
      </c>
      <c r="CE143" s="170">
        <f t="shared" si="336"/>
        <v>0</v>
      </c>
      <c r="CF143" s="165"/>
      <c r="CG143" s="111"/>
      <c r="CI143" s="169">
        <f t="shared" si="337"/>
        <v>0</v>
      </c>
      <c r="CJ143" s="171">
        <f t="shared" si="338"/>
        <v>0</v>
      </c>
      <c r="CK143" s="170">
        <f t="shared" si="339"/>
        <v>0</v>
      </c>
      <c r="CL143" s="165"/>
      <c r="CM143" s="111"/>
      <c r="CO143" s="169">
        <f t="shared" si="340"/>
        <v>0</v>
      </c>
      <c r="CP143" s="171">
        <f t="shared" si="341"/>
        <v>0</v>
      </c>
      <c r="CQ143" s="170">
        <f t="shared" si="342"/>
        <v>0</v>
      </c>
      <c r="CR143" s="165"/>
      <c r="CS143" s="111"/>
      <c r="CX143" s="111"/>
      <c r="CY143" s="169">
        <f t="shared" si="347"/>
        <v>0</v>
      </c>
      <c r="CZ143" s="171">
        <f t="shared" si="348"/>
        <v>0</v>
      </c>
      <c r="DA143" s="170">
        <f t="shared" si="343"/>
        <v>0</v>
      </c>
      <c r="DB143" s="165"/>
      <c r="DC143" s="111"/>
      <c r="DE143" s="169">
        <f t="shared" si="349"/>
        <v>0</v>
      </c>
      <c r="DF143" s="171">
        <f t="shared" si="350"/>
        <v>0</v>
      </c>
      <c r="DG143" s="170">
        <f t="shared" si="344"/>
        <v>0</v>
      </c>
      <c r="DH143" s="165"/>
      <c r="DI143" s="111"/>
      <c r="DK143" s="169">
        <f t="shared" si="351"/>
        <v>0</v>
      </c>
      <c r="DL143" s="171">
        <f t="shared" si="352"/>
        <v>0</v>
      </c>
      <c r="DM143" s="170">
        <f t="shared" si="345"/>
        <v>0</v>
      </c>
      <c r="DN143" s="165"/>
      <c r="DO143" s="111"/>
      <c r="DQ143" s="169">
        <f t="shared" si="353"/>
        <v>0</v>
      </c>
      <c r="DR143" s="171">
        <f t="shared" si="354"/>
        <v>0</v>
      </c>
      <c r="DS143" s="170">
        <f t="shared" si="346"/>
        <v>0</v>
      </c>
      <c r="DT143" s="165"/>
      <c r="DU143" s="111"/>
      <c r="DZ143" s="111"/>
      <c r="EA143" s="726"/>
      <c r="EB143" s="486"/>
      <c r="EC143" s="150"/>
      <c r="ED143" s="144"/>
      <c r="EF143" s="163"/>
      <c r="EG143" s="162"/>
      <c r="EH143" s="162"/>
      <c r="EI143" s="162"/>
      <c r="EJ143" s="162"/>
      <c r="EK143" s="162"/>
      <c r="EL143" s="162"/>
      <c r="EM143" s="162"/>
      <c r="EN143" s="162"/>
      <c r="EO143" s="162"/>
      <c r="EP143" s="162"/>
      <c r="EQ143" s="162"/>
      <c r="ER143" s="161"/>
      <c r="ES143" s="159"/>
      <c r="ET143" s="160"/>
      <c r="EU143" s="160"/>
      <c r="EV143" s="111"/>
      <c r="EW143" s="111"/>
      <c r="EX143" s="159"/>
      <c r="EY143" s="112"/>
      <c r="EZ143" s="112"/>
      <c r="FD143" s="163"/>
      <c r="FE143" s="162"/>
      <c r="FF143" s="162"/>
      <c r="FG143" s="162"/>
      <c r="FH143" s="162"/>
      <c r="FI143" s="162"/>
      <c r="FJ143" s="162"/>
      <c r="FK143" s="162"/>
      <c r="FL143" s="162"/>
      <c r="FM143" s="162"/>
      <c r="FN143" s="162"/>
      <c r="FO143" s="162"/>
      <c r="FP143" s="161"/>
      <c r="FQ143" s="159"/>
      <c r="FR143" s="160"/>
      <c r="FS143" s="160"/>
      <c r="FT143" s="159"/>
      <c r="FU143" s="111"/>
      <c r="FV143" s="159"/>
      <c r="FW143" s="112"/>
      <c r="FX143" s="112"/>
    </row>
    <row r="144" spans="1:180" ht="18.75" customHeight="1" outlineLevel="2" x14ac:dyDescent="0.25">
      <c r="A144" s="150"/>
      <c r="B144" s="144"/>
      <c r="C144" s="913" t="str">
        <f t="shared" si="305"/>
        <v>SE5</v>
      </c>
      <c r="D144" s="935" t="s">
        <v>224</v>
      </c>
      <c r="E144" s="756"/>
      <c r="F144" s="756"/>
      <c r="G144" s="756"/>
      <c r="H144" s="821"/>
      <c r="I144" s="822"/>
      <c r="J144" s="823" t="s">
        <v>61</v>
      </c>
      <c r="K144" s="823" t="s">
        <v>61</v>
      </c>
      <c r="L144" s="824">
        <v>0</v>
      </c>
      <c r="M144" s="111"/>
      <c r="N144" s="696"/>
      <c r="O144" s="591"/>
      <c r="P144" s="478">
        <f t="shared" si="306"/>
        <v>0</v>
      </c>
      <c r="Q144" s="111"/>
      <c r="R144" s="111"/>
      <c r="S144" s="713">
        <f t="shared" si="307"/>
        <v>0</v>
      </c>
      <c r="T144" s="171">
        <f t="shared" si="308"/>
        <v>0</v>
      </c>
      <c r="U144" s="223">
        <f t="shared" si="309"/>
        <v>0</v>
      </c>
      <c r="V144" s="599"/>
      <c r="W144" s="714"/>
      <c r="Y144" s="713">
        <f t="shared" si="310"/>
        <v>0</v>
      </c>
      <c r="Z144" s="171">
        <f t="shared" si="311"/>
        <v>0</v>
      </c>
      <c r="AA144" s="223">
        <f t="shared" si="312"/>
        <v>0</v>
      </c>
      <c r="AB144" s="599"/>
      <c r="AC144" s="714"/>
      <c r="AE144" s="713">
        <f t="shared" si="313"/>
        <v>0</v>
      </c>
      <c r="AF144" s="171">
        <f t="shared" si="314"/>
        <v>0</v>
      </c>
      <c r="AG144" s="223">
        <f t="shared" si="315"/>
        <v>0</v>
      </c>
      <c r="AH144" s="599"/>
      <c r="AI144" s="714"/>
      <c r="AK144" s="713">
        <f t="shared" si="316"/>
        <v>0</v>
      </c>
      <c r="AL144" s="171">
        <f t="shared" si="317"/>
        <v>0</v>
      </c>
      <c r="AM144" s="223">
        <f t="shared" si="318"/>
        <v>0</v>
      </c>
      <c r="AN144" s="599"/>
      <c r="AO144" s="714"/>
      <c r="AT144" s="111"/>
      <c r="AU144" s="169">
        <f t="shared" si="319"/>
        <v>0</v>
      </c>
      <c r="AV144" s="171">
        <f t="shared" si="320"/>
        <v>0</v>
      </c>
      <c r="AW144" s="170">
        <f t="shared" si="321"/>
        <v>0</v>
      </c>
      <c r="AX144" s="165"/>
      <c r="AY144" s="111"/>
      <c r="BA144" s="169">
        <f t="shared" si="322"/>
        <v>0</v>
      </c>
      <c r="BB144" s="171">
        <f t="shared" si="323"/>
        <v>0</v>
      </c>
      <c r="BC144" s="170">
        <f t="shared" si="324"/>
        <v>0</v>
      </c>
      <c r="BD144" s="165"/>
      <c r="BE144" s="111"/>
      <c r="BG144" s="169">
        <f t="shared" si="325"/>
        <v>0</v>
      </c>
      <c r="BH144" s="171">
        <f t="shared" si="326"/>
        <v>0</v>
      </c>
      <c r="BI144" s="170">
        <f t="shared" si="327"/>
        <v>0</v>
      </c>
      <c r="BJ144" s="165"/>
      <c r="BK144" s="111"/>
      <c r="BM144" s="169">
        <f t="shared" si="328"/>
        <v>0</v>
      </c>
      <c r="BN144" s="171">
        <f t="shared" si="329"/>
        <v>0</v>
      </c>
      <c r="BO144" s="170">
        <f t="shared" si="330"/>
        <v>0</v>
      </c>
      <c r="BP144" s="165"/>
      <c r="BQ144" s="111"/>
      <c r="BV144" s="111"/>
      <c r="BW144" s="169">
        <f t="shared" si="331"/>
        <v>0</v>
      </c>
      <c r="BX144" s="171">
        <f t="shared" si="332"/>
        <v>0</v>
      </c>
      <c r="BY144" s="170">
        <f t="shared" si="333"/>
        <v>0</v>
      </c>
      <c r="BZ144" s="165"/>
      <c r="CA144" s="111"/>
      <c r="CC144" s="169">
        <f t="shared" si="334"/>
        <v>0</v>
      </c>
      <c r="CD144" s="171">
        <f t="shared" si="335"/>
        <v>0</v>
      </c>
      <c r="CE144" s="170">
        <f t="shared" si="336"/>
        <v>0</v>
      </c>
      <c r="CF144" s="165"/>
      <c r="CG144" s="111"/>
      <c r="CI144" s="169">
        <f t="shared" si="337"/>
        <v>0</v>
      </c>
      <c r="CJ144" s="171">
        <f t="shared" si="338"/>
        <v>0</v>
      </c>
      <c r="CK144" s="170">
        <f t="shared" si="339"/>
        <v>0</v>
      </c>
      <c r="CL144" s="165"/>
      <c r="CM144" s="111"/>
      <c r="CO144" s="169">
        <f t="shared" si="340"/>
        <v>0</v>
      </c>
      <c r="CP144" s="171">
        <f t="shared" si="341"/>
        <v>0</v>
      </c>
      <c r="CQ144" s="170">
        <f t="shared" si="342"/>
        <v>0</v>
      </c>
      <c r="CR144" s="165"/>
      <c r="CS144" s="111"/>
      <c r="CX144" s="111"/>
      <c r="CY144" s="169">
        <f t="shared" si="347"/>
        <v>0</v>
      </c>
      <c r="CZ144" s="171">
        <f t="shared" si="348"/>
        <v>0</v>
      </c>
      <c r="DA144" s="170">
        <f t="shared" si="343"/>
        <v>0</v>
      </c>
      <c r="DB144" s="165"/>
      <c r="DC144" s="111"/>
      <c r="DE144" s="169">
        <f t="shared" si="349"/>
        <v>0</v>
      </c>
      <c r="DF144" s="171">
        <f t="shared" si="350"/>
        <v>0</v>
      </c>
      <c r="DG144" s="170">
        <f t="shared" si="344"/>
        <v>0</v>
      </c>
      <c r="DH144" s="165"/>
      <c r="DI144" s="111"/>
      <c r="DK144" s="169">
        <f t="shared" si="351"/>
        <v>0</v>
      </c>
      <c r="DL144" s="171">
        <f t="shared" si="352"/>
        <v>0</v>
      </c>
      <c r="DM144" s="170">
        <f t="shared" si="345"/>
        <v>0</v>
      </c>
      <c r="DN144" s="165"/>
      <c r="DO144" s="111"/>
      <c r="DQ144" s="169">
        <f t="shared" si="353"/>
        <v>0</v>
      </c>
      <c r="DR144" s="171">
        <f t="shared" si="354"/>
        <v>0</v>
      </c>
      <c r="DS144" s="170">
        <f t="shared" si="346"/>
        <v>0</v>
      </c>
      <c r="DT144" s="165"/>
      <c r="DU144" s="111"/>
      <c r="DZ144" s="111"/>
      <c r="EA144" s="726"/>
      <c r="EB144" s="486"/>
      <c r="EC144" s="150"/>
      <c r="ED144" s="144"/>
      <c r="EF144" s="163"/>
      <c r="EG144" s="162"/>
      <c r="EH144" s="162"/>
      <c r="EI144" s="162"/>
      <c r="EJ144" s="162"/>
      <c r="EK144" s="162"/>
      <c r="EL144" s="162"/>
      <c r="EM144" s="162"/>
      <c r="EN144" s="162"/>
      <c r="EO144" s="162"/>
      <c r="EP144" s="162"/>
      <c r="EQ144" s="162"/>
      <c r="ER144" s="161"/>
      <c r="ES144" s="159"/>
      <c r="ET144" s="160"/>
      <c r="EU144" s="160"/>
      <c r="EV144" s="111"/>
      <c r="EW144" s="111"/>
      <c r="EX144" s="159"/>
      <c r="EY144" s="112"/>
      <c r="EZ144" s="112"/>
      <c r="FD144" s="163"/>
      <c r="FE144" s="162"/>
      <c r="FF144" s="162"/>
      <c r="FG144" s="162"/>
      <c r="FH144" s="162"/>
      <c r="FI144" s="162"/>
      <c r="FJ144" s="162"/>
      <c r="FK144" s="162"/>
      <c r="FL144" s="162"/>
      <c r="FM144" s="162"/>
      <c r="FN144" s="162"/>
      <c r="FO144" s="162"/>
      <c r="FP144" s="161"/>
      <c r="FQ144" s="159"/>
      <c r="FR144" s="160"/>
      <c r="FS144" s="160"/>
      <c r="FT144" s="159"/>
      <c r="FU144" s="111"/>
      <c r="FV144" s="159"/>
      <c r="FW144" s="112"/>
      <c r="FX144" s="112"/>
    </row>
    <row r="145" spans="1:180" ht="19.5" customHeight="1" outlineLevel="2" x14ac:dyDescent="0.25">
      <c r="A145" s="150"/>
      <c r="B145" s="144"/>
      <c r="C145" s="913" t="str">
        <f t="shared" si="305"/>
        <v>SE6</v>
      </c>
      <c r="D145" s="937" t="s">
        <v>225</v>
      </c>
      <c r="E145" s="762"/>
      <c r="F145" s="762"/>
      <c r="G145" s="762"/>
      <c r="H145" s="825"/>
      <c r="I145" s="826"/>
      <c r="J145" s="827" t="s">
        <v>61</v>
      </c>
      <c r="K145" s="827" t="s">
        <v>61</v>
      </c>
      <c r="L145" s="828">
        <v>0</v>
      </c>
      <c r="M145" s="111"/>
      <c r="N145" s="696"/>
      <c r="O145" s="591"/>
      <c r="P145" s="478">
        <f t="shared" si="306"/>
        <v>0</v>
      </c>
      <c r="Q145" s="111"/>
      <c r="R145" s="111"/>
      <c r="S145" s="713">
        <f t="shared" si="307"/>
        <v>0</v>
      </c>
      <c r="T145" s="171">
        <f t="shared" si="308"/>
        <v>0</v>
      </c>
      <c r="U145" s="223">
        <f t="shared" si="309"/>
        <v>0</v>
      </c>
      <c r="V145" s="599"/>
      <c r="W145" s="714"/>
      <c r="Y145" s="713">
        <f t="shared" si="310"/>
        <v>0</v>
      </c>
      <c r="Z145" s="171">
        <f t="shared" si="311"/>
        <v>0</v>
      </c>
      <c r="AA145" s="223">
        <f t="shared" si="312"/>
        <v>0</v>
      </c>
      <c r="AB145" s="599"/>
      <c r="AC145" s="714"/>
      <c r="AE145" s="713">
        <f t="shared" si="313"/>
        <v>0</v>
      </c>
      <c r="AF145" s="171">
        <f t="shared" si="314"/>
        <v>0</v>
      </c>
      <c r="AG145" s="223">
        <f t="shared" si="315"/>
        <v>0</v>
      </c>
      <c r="AH145" s="599"/>
      <c r="AI145" s="714"/>
      <c r="AK145" s="713">
        <f t="shared" si="316"/>
        <v>0</v>
      </c>
      <c r="AL145" s="171">
        <f t="shared" si="317"/>
        <v>0</v>
      </c>
      <c r="AM145" s="223">
        <f t="shared" si="318"/>
        <v>0</v>
      </c>
      <c r="AN145" s="599"/>
      <c r="AO145" s="714"/>
      <c r="AT145" s="111"/>
      <c r="AU145" s="169">
        <f t="shared" si="319"/>
        <v>0</v>
      </c>
      <c r="AV145" s="171">
        <f t="shared" si="320"/>
        <v>0</v>
      </c>
      <c r="AW145" s="170">
        <f t="shared" si="321"/>
        <v>0</v>
      </c>
      <c r="AX145" s="165"/>
      <c r="AY145" s="111"/>
      <c r="BA145" s="169">
        <f t="shared" si="322"/>
        <v>0</v>
      </c>
      <c r="BB145" s="171">
        <f t="shared" si="323"/>
        <v>0</v>
      </c>
      <c r="BC145" s="170">
        <f t="shared" si="324"/>
        <v>0</v>
      </c>
      <c r="BD145" s="165"/>
      <c r="BE145" s="111"/>
      <c r="BG145" s="169">
        <f t="shared" si="325"/>
        <v>0</v>
      </c>
      <c r="BH145" s="171">
        <f t="shared" si="326"/>
        <v>0</v>
      </c>
      <c r="BI145" s="170">
        <f t="shared" si="327"/>
        <v>0</v>
      </c>
      <c r="BJ145" s="165"/>
      <c r="BK145" s="111"/>
      <c r="BM145" s="169">
        <f t="shared" si="328"/>
        <v>0</v>
      </c>
      <c r="BN145" s="171">
        <f t="shared" si="329"/>
        <v>0</v>
      </c>
      <c r="BO145" s="170">
        <f t="shared" si="330"/>
        <v>0</v>
      </c>
      <c r="BP145" s="165"/>
      <c r="BQ145" s="111"/>
      <c r="BV145" s="111"/>
      <c r="BW145" s="169">
        <f t="shared" si="331"/>
        <v>0</v>
      </c>
      <c r="BX145" s="171">
        <f t="shared" si="332"/>
        <v>0</v>
      </c>
      <c r="BY145" s="170">
        <f t="shared" si="333"/>
        <v>0</v>
      </c>
      <c r="BZ145" s="165"/>
      <c r="CA145" s="111"/>
      <c r="CC145" s="169">
        <f t="shared" si="334"/>
        <v>0</v>
      </c>
      <c r="CD145" s="171">
        <f t="shared" si="335"/>
        <v>0</v>
      </c>
      <c r="CE145" s="170">
        <f t="shared" si="336"/>
        <v>0</v>
      </c>
      <c r="CF145" s="165"/>
      <c r="CG145" s="111"/>
      <c r="CI145" s="169">
        <f t="shared" si="337"/>
        <v>0</v>
      </c>
      <c r="CJ145" s="171">
        <f t="shared" si="338"/>
        <v>0</v>
      </c>
      <c r="CK145" s="170">
        <f t="shared" si="339"/>
        <v>0</v>
      </c>
      <c r="CL145" s="165"/>
      <c r="CM145" s="111"/>
      <c r="CO145" s="169">
        <f t="shared" si="340"/>
        <v>0</v>
      </c>
      <c r="CP145" s="171">
        <f t="shared" si="341"/>
        <v>0</v>
      </c>
      <c r="CQ145" s="170">
        <f t="shared" si="342"/>
        <v>0</v>
      </c>
      <c r="CR145" s="165"/>
      <c r="CS145" s="111"/>
      <c r="CX145" s="111"/>
      <c r="CY145" s="169">
        <f t="shared" si="347"/>
        <v>0</v>
      </c>
      <c r="CZ145" s="171">
        <f t="shared" si="348"/>
        <v>0</v>
      </c>
      <c r="DA145" s="170">
        <f t="shared" si="343"/>
        <v>0</v>
      </c>
      <c r="DB145" s="165"/>
      <c r="DC145" s="111"/>
      <c r="DE145" s="169">
        <f t="shared" si="349"/>
        <v>0</v>
      </c>
      <c r="DF145" s="171">
        <f t="shared" si="350"/>
        <v>0</v>
      </c>
      <c r="DG145" s="170">
        <f t="shared" si="344"/>
        <v>0</v>
      </c>
      <c r="DH145" s="165"/>
      <c r="DI145" s="111"/>
      <c r="DK145" s="169">
        <f t="shared" si="351"/>
        <v>0</v>
      </c>
      <c r="DL145" s="171">
        <f t="shared" si="352"/>
        <v>0</v>
      </c>
      <c r="DM145" s="170">
        <f t="shared" si="345"/>
        <v>0</v>
      </c>
      <c r="DN145" s="165"/>
      <c r="DO145" s="111"/>
      <c r="DQ145" s="169">
        <f t="shared" si="353"/>
        <v>0</v>
      </c>
      <c r="DR145" s="171">
        <f t="shared" si="354"/>
        <v>0</v>
      </c>
      <c r="DS145" s="170">
        <f t="shared" si="346"/>
        <v>0</v>
      </c>
      <c r="DT145" s="165"/>
      <c r="DU145" s="111"/>
      <c r="DZ145" s="111"/>
      <c r="EA145" s="726"/>
      <c r="EB145" s="486"/>
      <c r="EC145" s="150"/>
      <c r="ED145" s="144"/>
      <c r="EF145" s="163"/>
      <c r="EG145" s="162"/>
      <c r="EH145" s="162"/>
      <c r="EI145" s="162"/>
      <c r="EJ145" s="162"/>
      <c r="EK145" s="162"/>
      <c r="EL145" s="162"/>
      <c r="EM145" s="162"/>
      <c r="EN145" s="162"/>
      <c r="EO145" s="162"/>
      <c r="EP145" s="162"/>
      <c r="EQ145" s="162"/>
      <c r="ER145" s="161"/>
      <c r="ES145" s="159"/>
      <c r="ET145" s="160"/>
      <c r="EU145" s="160"/>
      <c r="EV145" s="111"/>
      <c r="EW145" s="111"/>
      <c r="EX145" s="159"/>
      <c r="EY145" s="112"/>
      <c r="EZ145" s="112"/>
      <c r="FD145" s="163"/>
      <c r="FE145" s="162"/>
      <c r="FF145" s="162"/>
      <c r="FG145" s="162"/>
      <c r="FH145" s="162"/>
      <c r="FI145" s="162"/>
      <c r="FJ145" s="162"/>
      <c r="FK145" s="162"/>
      <c r="FL145" s="162"/>
      <c r="FM145" s="162"/>
      <c r="FN145" s="162"/>
      <c r="FO145" s="162"/>
      <c r="FP145" s="161"/>
      <c r="FQ145" s="159"/>
      <c r="FR145" s="160"/>
      <c r="FS145" s="160"/>
      <c r="FT145" s="159"/>
      <c r="FU145" s="111"/>
      <c r="FV145" s="159"/>
      <c r="FW145" s="112"/>
      <c r="FX145" s="112"/>
    </row>
    <row r="146" spans="1:180" ht="20.25" customHeight="1" outlineLevel="2" x14ac:dyDescent="0.25">
      <c r="A146" s="150"/>
      <c r="B146" s="144"/>
      <c r="C146" s="913" t="str">
        <f t="shared" si="305"/>
        <v>SE7</v>
      </c>
      <c r="D146" s="938" t="s">
        <v>226</v>
      </c>
      <c r="E146" s="756"/>
      <c r="F146" s="756"/>
      <c r="G146" s="756"/>
      <c r="H146" s="821"/>
      <c r="I146" s="822"/>
      <c r="J146" s="823" t="s">
        <v>61</v>
      </c>
      <c r="K146" s="823" t="s">
        <v>61</v>
      </c>
      <c r="L146" s="824">
        <v>0</v>
      </c>
      <c r="M146" s="111"/>
      <c r="N146" s="696"/>
      <c r="O146" s="591"/>
      <c r="P146" s="478">
        <f t="shared" si="306"/>
        <v>0</v>
      </c>
      <c r="Q146" s="111"/>
      <c r="R146" s="111"/>
      <c r="S146" s="713">
        <f t="shared" si="307"/>
        <v>0</v>
      </c>
      <c r="T146" s="171">
        <f t="shared" si="308"/>
        <v>0</v>
      </c>
      <c r="U146" s="223">
        <f t="shared" si="309"/>
        <v>0</v>
      </c>
      <c r="V146" s="599"/>
      <c r="W146" s="714"/>
      <c r="Y146" s="713">
        <f t="shared" si="310"/>
        <v>0</v>
      </c>
      <c r="Z146" s="171">
        <f t="shared" si="311"/>
        <v>0</v>
      </c>
      <c r="AA146" s="223">
        <f t="shared" si="312"/>
        <v>0</v>
      </c>
      <c r="AB146" s="599"/>
      <c r="AC146" s="714"/>
      <c r="AE146" s="713">
        <f t="shared" si="313"/>
        <v>0</v>
      </c>
      <c r="AF146" s="171">
        <f t="shared" si="314"/>
        <v>0</v>
      </c>
      <c r="AG146" s="223">
        <f t="shared" si="315"/>
        <v>0</v>
      </c>
      <c r="AH146" s="599"/>
      <c r="AI146" s="714"/>
      <c r="AK146" s="713">
        <f t="shared" si="316"/>
        <v>0</v>
      </c>
      <c r="AL146" s="171">
        <f t="shared" si="317"/>
        <v>0</v>
      </c>
      <c r="AM146" s="223">
        <f t="shared" si="318"/>
        <v>0</v>
      </c>
      <c r="AN146" s="599"/>
      <c r="AO146" s="714"/>
      <c r="AT146" s="111"/>
      <c r="AU146" s="169">
        <f t="shared" si="319"/>
        <v>0</v>
      </c>
      <c r="AV146" s="171">
        <f t="shared" si="320"/>
        <v>0</v>
      </c>
      <c r="AW146" s="170">
        <f t="shared" si="321"/>
        <v>0</v>
      </c>
      <c r="AX146" s="165"/>
      <c r="AY146" s="111"/>
      <c r="BA146" s="169">
        <f t="shared" si="322"/>
        <v>0</v>
      </c>
      <c r="BB146" s="171">
        <f t="shared" si="323"/>
        <v>0</v>
      </c>
      <c r="BC146" s="170">
        <f t="shared" si="324"/>
        <v>0</v>
      </c>
      <c r="BD146" s="165"/>
      <c r="BE146" s="111"/>
      <c r="BG146" s="169">
        <f t="shared" si="325"/>
        <v>0</v>
      </c>
      <c r="BH146" s="171">
        <f t="shared" si="326"/>
        <v>0</v>
      </c>
      <c r="BI146" s="170">
        <f t="shared" si="327"/>
        <v>0</v>
      </c>
      <c r="BJ146" s="165"/>
      <c r="BK146" s="111"/>
      <c r="BM146" s="169">
        <f t="shared" si="328"/>
        <v>0</v>
      </c>
      <c r="BN146" s="171">
        <f t="shared" si="329"/>
        <v>0</v>
      </c>
      <c r="BO146" s="170">
        <f t="shared" si="330"/>
        <v>0</v>
      </c>
      <c r="BP146" s="165"/>
      <c r="BQ146" s="111"/>
      <c r="BV146" s="111"/>
      <c r="BW146" s="169">
        <f t="shared" si="331"/>
        <v>0</v>
      </c>
      <c r="BX146" s="171">
        <f t="shared" si="332"/>
        <v>0</v>
      </c>
      <c r="BY146" s="170">
        <f t="shared" si="333"/>
        <v>0</v>
      </c>
      <c r="BZ146" s="165"/>
      <c r="CA146" s="111"/>
      <c r="CC146" s="169">
        <f t="shared" si="334"/>
        <v>0</v>
      </c>
      <c r="CD146" s="171">
        <f t="shared" si="335"/>
        <v>0</v>
      </c>
      <c r="CE146" s="170">
        <f t="shared" si="336"/>
        <v>0</v>
      </c>
      <c r="CF146" s="165"/>
      <c r="CG146" s="111"/>
      <c r="CI146" s="169">
        <f t="shared" si="337"/>
        <v>0</v>
      </c>
      <c r="CJ146" s="171">
        <f t="shared" si="338"/>
        <v>0</v>
      </c>
      <c r="CK146" s="170">
        <f t="shared" si="339"/>
        <v>0</v>
      </c>
      <c r="CL146" s="165"/>
      <c r="CM146" s="111"/>
      <c r="CO146" s="169">
        <f t="shared" si="340"/>
        <v>0</v>
      </c>
      <c r="CP146" s="171">
        <f t="shared" si="341"/>
        <v>0</v>
      </c>
      <c r="CQ146" s="170">
        <f t="shared" si="342"/>
        <v>0</v>
      </c>
      <c r="CR146" s="165"/>
      <c r="CS146" s="111"/>
      <c r="CX146" s="111"/>
      <c r="CY146" s="169">
        <f t="shared" si="347"/>
        <v>0</v>
      </c>
      <c r="CZ146" s="171">
        <f t="shared" si="348"/>
        <v>0</v>
      </c>
      <c r="DA146" s="170">
        <f t="shared" si="343"/>
        <v>0</v>
      </c>
      <c r="DB146" s="165"/>
      <c r="DC146" s="111"/>
      <c r="DE146" s="169">
        <f t="shared" si="349"/>
        <v>0</v>
      </c>
      <c r="DF146" s="171">
        <f t="shared" si="350"/>
        <v>0</v>
      </c>
      <c r="DG146" s="170">
        <f t="shared" si="344"/>
        <v>0</v>
      </c>
      <c r="DH146" s="165"/>
      <c r="DI146" s="111"/>
      <c r="DK146" s="169">
        <f t="shared" si="351"/>
        <v>0</v>
      </c>
      <c r="DL146" s="171">
        <f t="shared" si="352"/>
        <v>0</v>
      </c>
      <c r="DM146" s="170">
        <f t="shared" si="345"/>
        <v>0</v>
      </c>
      <c r="DN146" s="165"/>
      <c r="DO146" s="111"/>
      <c r="DQ146" s="169">
        <f t="shared" si="353"/>
        <v>0</v>
      </c>
      <c r="DR146" s="171">
        <f t="shared" si="354"/>
        <v>0</v>
      </c>
      <c r="DS146" s="170">
        <f t="shared" si="346"/>
        <v>0</v>
      </c>
      <c r="DT146" s="165"/>
      <c r="DU146" s="111"/>
      <c r="DZ146" s="111"/>
      <c r="EA146" s="726"/>
      <c r="EB146" s="486"/>
      <c r="EC146" s="150"/>
      <c r="ED146" s="144"/>
      <c r="EF146" s="163"/>
      <c r="EG146" s="162"/>
      <c r="EH146" s="162"/>
      <c r="EI146" s="162"/>
      <c r="EJ146" s="162"/>
      <c r="EK146" s="162"/>
      <c r="EL146" s="162"/>
      <c r="EM146" s="162"/>
      <c r="EN146" s="162"/>
      <c r="EO146" s="162"/>
      <c r="EP146" s="162"/>
      <c r="EQ146" s="162"/>
      <c r="ER146" s="161"/>
      <c r="ES146" s="159"/>
      <c r="ET146" s="160"/>
      <c r="EU146" s="160"/>
      <c r="EV146" s="111"/>
      <c r="EW146" s="111"/>
      <c r="EX146" s="159"/>
      <c r="EY146" s="112"/>
      <c r="EZ146" s="112"/>
      <c r="FD146" s="163"/>
      <c r="FE146" s="162"/>
      <c r="FF146" s="162"/>
      <c r="FG146" s="162"/>
      <c r="FH146" s="162"/>
      <c r="FI146" s="162"/>
      <c r="FJ146" s="162"/>
      <c r="FK146" s="162"/>
      <c r="FL146" s="162"/>
      <c r="FM146" s="162"/>
      <c r="FN146" s="162"/>
      <c r="FO146" s="162"/>
      <c r="FP146" s="161"/>
      <c r="FQ146" s="159"/>
      <c r="FR146" s="160"/>
      <c r="FS146" s="160"/>
      <c r="FT146" s="159"/>
      <c r="FU146" s="111"/>
      <c r="FV146" s="159"/>
      <c r="FW146" s="112"/>
      <c r="FX146" s="112"/>
    </row>
    <row r="147" spans="1:180" ht="16" customHeight="1" outlineLevel="1" x14ac:dyDescent="0.25">
      <c r="A147" s="150"/>
      <c r="B147" s="144"/>
      <c r="C147" s="913"/>
      <c r="D147" s="939"/>
      <c r="E147" s="756"/>
      <c r="F147" s="756"/>
      <c r="G147" s="756"/>
      <c r="H147" s="821"/>
      <c r="I147" s="822"/>
      <c r="J147" s="839"/>
      <c r="K147" s="839"/>
      <c r="L147" s="840"/>
      <c r="M147" s="111"/>
      <c r="N147" s="696"/>
      <c r="O147" s="591"/>
      <c r="P147" s="702"/>
      <c r="Q147" s="111"/>
      <c r="R147" s="111"/>
      <c r="S147" s="715"/>
      <c r="T147" s="166"/>
      <c r="U147" s="111"/>
      <c r="V147" s="165"/>
      <c r="W147" s="714"/>
      <c r="Y147" s="715"/>
      <c r="Z147" s="166"/>
      <c r="AA147" s="165"/>
      <c r="AB147" s="165"/>
      <c r="AC147" s="722"/>
      <c r="AE147" s="715"/>
      <c r="AF147" s="166"/>
      <c r="AG147" s="165"/>
      <c r="AH147" s="165"/>
      <c r="AI147" s="722"/>
      <c r="AK147" s="715"/>
      <c r="AL147" s="166"/>
      <c r="AM147" s="165"/>
      <c r="AN147" s="165"/>
      <c r="AO147" s="722"/>
      <c r="AT147" s="111"/>
      <c r="AU147" s="166"/>
      <c r="AV147" s="166"/>
      <c r="AW147" s="165"/>
      <c r="AX147" s="165"/>
      <c r="AY147" s="165"/>
      <c r="BA147" s="166"/>
      <c r="BB147" s="166"/>
      <c r="BC147" s="165"/>
      <c r="BD147" s="165"/>
      <c r="BE147" s="165"/>
      <c r="BG147" s="166"/>
      <c r="BH147" s="166"/>
      <c r="BI147" s="165"/>
      <c r="BJ147" s="165"/>
      <c r="BK147" s="165"/>
      <c r="BM147" s="166"/>
      <c r="BN147" s="166"/>
      <c r="BO147" s="165"/>
      <c r="BP147" s="165"/>
      <c r="BQ147" s="165"/>
      <c r="BV147" s="111"/>
      <c r="BW147" s="166"/>
      <c r="BX147" s="166"/>
      <c r="BY147" s="165"/>
      <c r="BZ147" s="165"/>
      <c r="CA147" s="165"/>
      <c r="CC147" s="166"/>
      <c r="CD147" s="166"/>
      <c r="CE147" s="165"/>
      <c r="CF147" s="165"/>
      <c r="CG147" s="165"/>
      <c r="CI147" s="166"/>
      <c r="CJ147" s="166"/>
      <c r="CK147" s="165"/>
      <c r="CL147" s="165"/>
      <c r="CM147" s="165"/>
      <c r="CO147" s="166"/>
      <c r="CP147" s="166"/>
      <c r="CQ147" s="165"/>
      <c r="CR147" s="165"/>
      <c r="CS147" s="165"/>
      <c r="CX147" s="111"/>
      <c r="CY147" s="166"/>
      <c r="CZ147" s="166"/>
      <c r="DA147" s="165"/>
      <c r="DB147" s="165"/>
      <c r="DC147" s="165"/>
      <c r="DE147" s="166"/>
      <c r="DF147" s="166"/>
      <c r="DG147" s="165"/>
      <c r="DH147" s="165"/>
      <c r="DI147" s="165"/>
      <c r="DK147" s="166"/>
      <c r="DL147" s="166"/>
      <c r="DM147" s="165"/>
      <c r="DN147" s="165"/>
      <c r="DO147" s="165"/>
      <c r="DQ147" s="166"/>
      <c r="DR147" s="166"/>
      <c r="DS147" s="165"/>
      <c r="DT147" s="165"/>
      <c r="DU147" s="165"/>
      <c r="DZ147" s="111"/>
      <c r="EA147" s="726"/>
      <c r="EB147" s="486"/>
      <c r="EC147" s="150"/>
      <c r="ED147" s="144"/>
      <c r="EF147" s="163"/>
      <c r="EG147" s="162"/>
      <c r="EH147" s="162"/>
      <c r="EI147" s="162"/>
      <c r="EJ147" s="162"/>
      <c r="EK147" s="162"/>
      <c r="EL147" s="162"/>
      <c r="EM147" s="162"/>
      <c r="EN147" s="162"/>
      <c r="EO147" s="162"/>
      <c r="EP147" s="162"/>
      <c r="EQ147" s="162"/>
      <c r="ER147" s="161"/>
      <c r="ES147" s="159"/>
      <c r="ET147" s="160"/>
      <c r="EU147" s="160"/>
      <c r="EV147" s="111"/>
      <c r="EW147" s="111"/>
      <c r="EX147" s="159"/>
      <c r="EY147" s="112"/>
      <c r="EZ147" s="112"/>
      <c r="FD147" s="163"/>
      <c r="FE147" s="162"/>
      <c r="FF147" s="162"/>
      <c r="FG147" s="162"/>
      <c r="FH147" s="162"/>
      <c r="FI147" s="162"/>
      <c r="FJ147" s="162"/>
      <c r="FK147" s="162"/>
      <c r="FL147" s="162"/>
      <c r="FM147" s="162"/>
      <c r="FN147" s="162"/>
      <c r="FO147" s="162"/>
      <c r="FP147" s="161"/>
      <c r="FQ147" s="159"/>
      <c r="FR147" s="160"/>
      <c r="FS147" s="160"/>
      <c r="FT147" s="159"/>
      <c r="FU147" s="111"/>
      <c r="FV147" s="159"/>
      <c r="FW147" s="112"/>
      <c r="FX147" s="112"/>
    </row>
    <row r="148" spans="1:180" ht="16" customHeight="1" outlineLevel="1" collapsed="1" x14ac:dyDescent="0.25">
      <c r="A148" s="150"/>
      <c r="B148" s="144"/>
      <c r="C148" s="932" t="str">
        <f t="shared" ref="C148:C154" si="355">"SE" &amp; ROW(C148)-ROW($C$138)-1</f>
        <v>SE9</v>
      </c>
      <c r="D148" s="940" t="s">
        <v>227</v>
      </c>
      <c r="E148" s="904"/>
      <c r="F148" s="904"/>
      <c r="G148" s="904"/>
      <c r="H148" s="905"/>
      <c r="I148" s="906" t="s">
        <v>84</v>
      </c>
      <c r="J148" s="841"/>
      <c r="K148" s="841"/>
      <c r="L148" s="842"/>
      <c r="M148" s="111"/>
      <c r="N148" s="698">
        <f>SUM(N149:N154)</f>
        <v>0</v>
      </c>
      <c r="O148" s="589">
        <f>SUM(O149:O154)</f>
        <v>0</v>
      </c>
      <c r="P148" s="478">
        <f>SUM(P149:P154)</f>
        <v>0</v>
      </c>
      <c r="Q148" s="111"/>
      <c r="R148" s="111"/>
      <c r="S148" s="712"/>
      <c r="T148" s="589">
        <f>SUM(T149:T154)</f>
        <v>0</v>
      </c>
      <c r="U148" s="223">
        <f>SUM(U149:U154)</f>
        <v>0</v>
      </c>
      <c r="V148" s="598"/>
      <c r="W148" s="478">
        <f>U148*V148</f>
        <v>0</v>
      </c>
      <c r="Y148" s="712"/>
      <c r="Z148" s="589">
        <f>SUM(Z149:Z154)</f>
        <v>0</v>
      </c>
      <c r="AA148" s="223">
        <f>SUM(AA149:AA154)</f>
        <v>0</v>
      </c>
      <c r="AB148" s="598"/>
      <c r="AC148" s="478">
        <f>AA148*AB148</f>
        <v>0</v>
      </c>
      <c r="AE148" s="712"/>
      <c r="AF148" s="589">
        <f>SUM(AF149:AF154)</f>
        <v>0</v>
      </c>
      <c r="AG148" s="223">
        <f>SUM(AG149:AG154)</f>
        <v>0</v>
      </c>
      <c r="AH148" s="598"/>
      <c r="AI148" s="478">
        <f>AG148*AH148</f>
        <v>0</v>
      </c>
      <c r="AK148" s="712"/>
      <c r="AL148" s="589">
        <f>SUM(AL149:AL154)</f>
        <v>0</v>
      </c>
      <c r="AM148" s="223">
        <f>SUM(AM149:AM154)</f>
        <v>0</v>
      </c>
      <c r="AN148" s="598"/>
      <c r="AO148" s="478">
        <f>AM148*AN148</f>
        <v>0</v>
      </c>
      <c r="AT148" s="111"/>
      <c r="AU148" s="173"/>
      <c r="AV148" s="172">
        <f>SUM(AV149:AV154)</f>
        <v>0</v>
      </c>
      <c r="AW148" s="170">
        <f>SUM(AW149:AW154)</f>
        <v>0</v>
      </c>
      <c r="AX148" s="170"/>
      <c r="AY148" s="170">
        <f>AW148*AX148</f>
        <v>0</v>
      </c>
      <c r="BA148" s="173"/>
      <c r="BB148" s="172">
        <f>SUM(BB149:BB154)</f>
        <v>0</v>
      </c>
      <c r="BC148" s="170">
        <f>SUM(BC149:BC154)</f>
        <v>0</v>
      </c>
      <c r="BD148" s="170"/>
      <c r="BE148" s="170">
        <f>BC148*BD148</f>
        <v>0</v>
      </c>
      <c r="BG148" s="173"/>
      <c r="BH148" s="172">
        <f>SUM(BH149:BH154)</f>
        <v>0</v>
      </c>
      <c r="BI148" s="170">
        <f>SUM(BI149:BI154)</f>
        <v>0</v>
      </c>
      <c r="BJ148" s="170"/>
      <c r="BK148" s="170">
        <f>BI148*BJ148</f>
        <v>0</v>
      </c>
      <c r="BM148" s="173"/>
      <c r="BN148" s="172">
        <f>SUM(BN149:BN154)</f>
        <v>0</v>
      </c>
      <c r="BO148" s="170">
        <f>SUM(BO149:BO154)</f>
        <v>0</v>
      </c>
      <c r="BP148" s="170"/>
      <c r="BQ148" s="170">
        <f>BO148*BP148</f>
        <v>0</v>
      </c>
      <c r="BV148" s="111"/>
      <c r="BW148" s="173"/>
      <c r="BX148" s="172">
        <f>SUM(BX149:BX154)</f>
        <v>0</v>
      </c>
      <c r="BY148" s="170">
        <f>SUM(BY149:BY154)</f>
        <v>0</v>
      </c>
      <c r="BZ148" s="170"/>
      <c r="CA148" s="170">
        <f>BY148*BZ148</f>
        <v>0</v>
      </c>
      <c r="CC148" s="173"/>
      <c r="CD148" s="172">
        <f>SUM(CD149:CD154)</f>
        <v>0</v>
      </c>
      <c r="CE148" s="170">
        <f>SUM(CE149:CE154)</f>
        <v>0</v>
      </c>
      <c r="CF148" s="170"/>
      <c r="CG148" s="170">
        <f>CE148*CF148</f>
        <v>0</v>
      </c>
      <c r="CI148" s="173"/>
      <c r="CJ148" s="172">
        <f>SUM(CJ149:CJ154)</f>
        <v>0</v>
      </c>
      <c r="CK148" s="170">
        <f>SUM(CK149:CK154)</f>
        <v>0</v>
      </c>
      <c r="CL148" s="170"/>
      <c r="CM148" s="170">
        <f>CK148*CL148</f>
        <v>0</v>
      </c>
      <c r="CO148" s="173"/>
      <c r="CP148" s="172">
        <f>SUM(CP149:CP154)</f>
        <v>0</v>
      </c>
      <c r="CQ148" s="170">
        <f>SUM(CQ149:CQ154)</f>
        <v>0</v>
      </c>
      <c r="CR148" s="170"/>
      <c r="CS148" s="170">
        <f>CQ148*CR148</f>
        <v>0</v>
      </c>
      <c r="CX148" s="111"/>
      <c r="CY148" s="173"/>
      <c r="CZ148" s="172">
        <f>SUM(CZ149:CZ154)</f>
        <v>0</v>
      </c>
      <c r="DA148" s="170">
        <f>SUM(DA149:DA154)</f>
        <v>0</v>
      </c>
      <c r="DB148" s="170"/>
      <c r="DC148" s="170">
        <f>DA148*DB148</f>
        <v>0</v>
      </c>
      <c r="DE148" s="173"/>
      <c r="DF148" s="172">
        <f>SUM(DF149:DF154)</f>
        <v>0</v>
      </c>
      <c r="DG148" s="170">
        <f>SUM(DG149:DG154)</f>
        <v>0</v>
      </c>
      <c r="DH148" s="170"/>
      <c r="DI148" s="170">
        <f>DG148*DH148</f>
        <v>0</v>
      </c>
      <c r="DK148" s="173"/>
      <c r="DL148" s="172">
        <f>SUM(DL149:DL154)</f>
        <v>0</v>
      </c>
      <c r="DM148" s="170">
        <f>SUM(DM149:DM154)</f>
        <v>0</v>
      </c>
      <c r="DN148" s="170"/>
      <c r="DO148" s="170">
        <f>DM148*DN148</f>
        <v>0</v>
      </c>
      <c r="DQ148" s="173"/>
      <c r="DR148" s="172">
        <f>SUM(DR149:DR154)</f>
        <v>0</v>
      </c>
      <c r="DS148" s="170">
        <f>SUM(DS149:DS154)</f>
        <v>0</v>
      </c>
      <c r="DT148" s="170"/>
      <c r="DU148" s="170">
        <f>DS148*DT148</f>
        <v>0</v>
      </c>
      <c r="DZ148" s="111"/>
      <c r="EA148" s="726">
        <f>SUMPRODUCT((S$100:DU$100=V$100)*(S148:DU148))</f>
        <v>0</v>
      </c>
      <c r="EB148" s="486">
        <f>SUMPRODUCT((S$100:DU$100=W$100)*(S148:DU148))</f>
        <v>0</v>
      </c>
      <c r="EC148" s="150"/>
      <c r="ED148" s="144"/>
      <c r="EF148" s="163"/>
      <c r="EG148" s="162"/>
      <c r="EH148" s="162"/>
      <c r="EI148" s="162"/>
      <c r="EJ148" s="162"/>
      <c r="EK148" s="162"/>
      <c r="EL148" s="162"/>
      <c r="EM148" s="162"/>
      <c r="EN148" s="162"/>
      <c r="EO148" s="162"/>
      <c r="EP148" s="162"/>
      <c r="EQ148" s="162"/>
      <c r="ER148" s="161"/>
      <c r="ES148" s="159"/>
      <c r="ET148" s="160"/>
      <c r="EU148" s="160"/>
      <c r="EV148" s="111"/>
      <c r="EW148" s="111"/>
      <c r="EX148" s="159"/>
      <c r="EY148" s="112"/>
      <c r="EZ148" s="112"/>
      <c r="FD148" s="163"/>
      <c r="FE148" s="162"/>
      <c r="FF148" s="162"/>
      <c r="FG148" s="162"/>
      <c r="FH148" s="162"/>
      <c r="FI148" s="162"/>
      <c r="FJ148" s="162"/>
      <c r="FK148" s="162"/>
      <c r="FL148" s="162"/>
      <c r="FM148" s="162"/>
      <c r="FN148" s="162"/>
      <c r="FO148" s="162"/>
      <c r="FP148" s="161"/>
      <c r="FQ148" s="159"/>
      <c r="FR148" s="160"/>
      <c r="FS148" s="160"/>
      <c r="FT148" s="159"/>
      <c r="FU148" s="111"/>
      <c r="FV148" s="159"/>
      <c r="FW148" s="112"/>
      <c r="FX148" s="112"/>
    </row>
    <row r="149" spans="1:180" ht="15" customHeight="1" outlineLevel="2" x14ac:dyDescent="0.25">
      <c r="A149" s="150"/>
      <c r="B149" s="144"/>
      <c r="C149" s="913" t="str">
        <f t="shared" si="355"/>
        <v>SE10</v>
      </c>
      <c r="D149" s="935" t="s">
        <v>221</v>
      </c>
      <c r="E149" s="773"/>
      <c r="F149" s="773"/>
      <c r="G149" s="773"/>
      <c r="H149" s="831"/>
      <c r="I149" s="832"/>
      <c r="J149" s="833" t="s">
        <v>61</v>
      </c>
      <c r="K149" s="833" t="s">
        <v>61</v>
      </c>
      <c r="L149" s="834">
        <v>0</v>
      </c>
      <c r="M149" s="111"/>
      <c r="N149" s="696"/>
      <c r="O149" s="591"/>
      <c r="P149" s="478">
        <f t="shared" ref="P149:P154" si="356">N149*$L149</f>
        <v>0</v>
      </c>
      <c r="Q149" s="111"/>
      <c r="R149" s="111"/>
      <c r="S149" s="713">
        <f t="shared" ref="S149:S154" si="357">L149</f>
        <v>0</v>
      </c>
      <c r="T149" s="171">
        <f t="shared" ref="T149:T154" si="358">N149</f>
        <v>0</v>
      </c>
      <c r="U149" s="223">
        <f t="shared" ref="U149:U154" si="359">S149*T149</f>
        <v>0</v>
      </c>
      <c r="V149" s="599"/>
      <c r="W149" s="714"/>
      <c r="Y149" s="713">
        <f t="shared" ref="Y149:Y154" si="360">S149*(1+$AC$97)</f>
        <v>0</v>
      </c>
      <c r="Z149" s="171">
        <f t="shared" ref="Z149:Z154" si="361">T149*(1-$AC$99)</f>
        <v>0</v>
      </c>
      <c r="AA149" s="223">
        <f t="shared" ref="AA149:AA154" si="362">Y149*Z149</f>
        <v>0</v>
      </c>
      <c r="AB149" s="599"/>
      <c r="AC149" s="714"/>
      <c r="AE149" s="713">
        <f t="shared" ref="AE149:AE154" si="363">Y149*(1+$AI$97)</f>
        <v>0</v>
      </c>
      <c r="AF149" s="171">
        <f t="shared" ref="AF149:AF154" si="364">Z149*(1-$AI$99)</f>
        <v>0</v>
      </c>
      <c r="AG149" s="223">
        <f t="shared" ref="AG149:AG154" si="365">AE149*AF149</f>
        <v>0</v>
      </c>
      <c r="AH149" s="599"/>
      <c r="AI149" s="714"/>
      <c r="AK149" s="713">
        <f t="shared" ref="AK149:AK154" si="366">AE149*(1+$AO$97)</f>
        <v>0</v>
      </c>
      <c r="AL149" s="171">
        <f t="shared" ref="AL149:AL154" si="367">AF149*(1-$AO$99)</f>
        <v>0</v>
      </c>
      <c r="AM149" s="223">
        <f t="shared" ref="AM149:AM154" si="368">AK149*AL149</f>
        <v>0</v>
      </c>
      <c r="AN149" s="599"/>
      <c r="AO149" s="714"/>
      <c r="AT149" s="111"/>
      <c r="AU149" s="169">
        <f t="shared" ref="AU149:AU154" si="369">AK149*(1+$AY$97)</f>
        <v>0</v>
      </c>
      <c r="AV149" s="171">
        <f t="shared" ref="AV149:AV154" si="370">AL149*(1-$AY$99)</f>
        <v>0</v>
      </c>
      <c r="AW149" s="170">
        <f t="shared" ref="AW149:AW154" si="371">AU149*AV149</f>
        <v>0</v>
      </c>
      <c r="AX149" s="165"/>
      <c r="AY149" s="111"/>
      <c r="BA149" s="169">
        <f t="shared" ref="BA149:BA154" si="372">AU149*(1+$BE$97)</f>
        <v>0</v>
      </c>
      <c r="BB149" s="171">
        <f t="shared" ref="BB149:BB154" si="373">AV149*(1-$BE$99)</f>
        <v>0</v>
      </c>
      <c r="BC149" s="170">
        <f t="shared" ref="BC149:BC154" si="374">BA149*BB149</f>
        <v>0</v>
      </c>
      <c r="BD149" s="165"/>
      <c r="BE149" s="111"/>
      <c r="BG149" s="169">
        <f t="shared" ref="BG149:BG154" si="375">BA149*(1+$BK$97)</f>
        <v>0</v>
      </c>
      <c r="BH149" s="171">
        <f t="shared" ref="BH149:BH154" si="376">BB149*(1-$BK$99)</f>
        <v>0</v>
      </c>
      <c r="BI149" s="170">
        <f t="shared" ref="BI149:BI154" si="377">BG149*BH149</f>
        <v>0</v>
      </c>
      <c r="BJ149" s="165"/>
      <c r="BK149" s="111"/>
      <c r="BM149" s="169">
        <f t="shared" ref="BM149:BM154" si="378">BG149*(1+$BQ$97)</f>
        <v>0</v>
      </c>
      <c r="BN149" s="171">
        <f t="shared" ref="BN149:BN154" si="379">BH149*(1-$BQ$99)</f>
        <v>0</v>
      </c>
      <c r="BO149" s="170">
        <f t="shared" ref="BO149:BO154" si="380">BM149*BN149</f>
        <v>0</v>
      </c>
      <c r="BP149" s="165"/>
      <c r="BQ149" s="111"/>
      <c r="BV149" s="111"/>
      <c r="BW149" s="169">
        <f t="shared" ref="BW149:BW154" si="381">BM149*(1+$CA$97)</f>
        <v>0</v>
      </c>
      <c r="BX149" s="171">
        <f t="shared" ref="BX149:BX154" si="382">BN149*(1-$CA$99)</f>
        <v>0</v>
      </c>
      <c r="BY149" s="170">
        <f t="shared" ref="BY149:BY154" si="383">BW149*BX149</f>
        <v>0</v>
      </c>
      <c r="BZ149" s="165"/>
      <c r="CA149" s="111"/>
      <c r="CC149" s="169">
        <f t="shared" ref="CC149:CC154" si="384">BW149*(1+$CG$97)</f>
        <v>0</v>
      </c>
      <c r="CD149" s="171">
        <f t="shared" ref="CD149:CD154" si="385">BX149*(1-$CG$99)</f>
        <v>0</v>
      </c>
      <c r="CE149" s="170">
        <f t="shared" ref="CE149:CE154" si="386">CC149*CD149</f>
        <v>0</v>
      </c>
      <c r="CF149" s="165"/>
      <c r="CG149" s="111"/>
      <c r="CI149" s="169">
        <f t="shared" ref="CI149:CI154" si="387">CC149*(1+$CM$97)</f>
        <v>0</v>
      </c>
      <c r="CJ149" s="171">
        <f t="shared" ref="CJ149:CJ154" si="388">CD149*(1-$CM$99)</f>
        <v>0</v>
      </c>
      <c r="CK149" s="170">
        <f t="shared" ref="CK149:CK154" si="389">CI149*CJ149</f>
        <v>0</v>
      </c>
      <c r="CL149" s="165"/>
      <c r="CM149" s="111"/>
      <c r="CO149" s="169">
        <f t="shared" ref="CO149:CO154" si="390">CI149*(1+$CS$97)</f>
        <v>0</v>
      </c>
      <c r="CP149" s="171">
        <f t="shared" ref="CP149:CP154" si="391">CJ149*(1-$CS$99)</f>
        <v>0</v>
      </c>
      <c r="CQ149" s="170">
        <f t="shared" ref="CQ149:CQ154" si="392">CO149*CP149</f>
        <v>0</v>
      </c>
      <c r="CR149" s="165"/>
      <c r="CS149" s="111"/>
      <c r="CX149" s="111"/>
      <c r="CY149" s="169">
        <f>CO149*(1+$DC$97)</f>
        <v>0</v>
      </c>
      <c r="CZ149" s="171">
        <f>CP149*(1-$DC$99)</f>
        <v>0</v>
      </c>
      <c r="DA149" s="170">
        <f t="shared" ref="DA149:DA154" si="393">CY149*CZ149</f>
        <v>0</v>
      </c>
      <c r="DB149" s="165"/>
      <c r="DC149" s="111"/>
      <c r="DE149" s="169">
        <f>CY149*(1+$DI$97)</f>
        <v>0</v>
      </c>
      <c r="DF149" s="171">
        <f>CZ149*(1-$DI$99)</f>
        <v>0</v>
      </c>
      <c r="DG149" s="170">
        <f t="shared" ref="DG149:DG154" si="394">DE149*DF149</f>
        <v>0</v>
      </c>
      <c r="DH149" s="165"/>
      <c r="DI149" s="111"/>
      <c r="DK149" s="169">
        <f>DE149*(1+$DO$97)</f>
        <v>0</v>
      </c>
      <c r="DL149" s="171">
        <f>DF149*(1-$DO$99)</f>
        <v>0</v>
      </c>
      <c r="DM149" s="170">
        <f t="shared" ref="DM149:DM154" si="395">DK149*DL149</f>
        <v>0</v>
      </c>
      <c r="DN149" s="165"/>
      <c r="DO149" s="111"/>
      <c r="DQ149" s="169">
        <f>DK149*(1+$DU$97)</f>
        <v>0</v>
      </c>
      <c r="DR149" s="171">
        <f>DL149*(1-$DU$99)</f>
        <v>0</v>
      </c>
      <c r="DS149" s="170">
        <f t="shared" ref="DS149:DS154" si="396">DQ149*DR149</f>
        <v>0</v>
      </c>
      <c r="DT149" s="165"/>
      <c r="DU149" s="111"/>
      <c r="DZ149" s="111"/>
      <c r="EA149" s="726"/>
      <c r="EB149" s="486"/>
      <c r="EC149" s="150"/>
      <c r="ED149" s="144"/>
      <c r="EF149" s="163"/>
      <c r="EG149" s="162"/>
      <c r="EH149" s="162"/>
      <c r="EI149" s="162"/>
      <c r="EJ149" s="162"/>
      <c r="EK149" s="162"/>
      <c r="EL149" s="162"/>
      <c r="EM149" s="162"/>
      <c r="EN149" s="162"/>
      <c r="EO149" s="162"/>
      <c r="EP149" s="162"/>
      <c r="EQ149" s="162"/>
      <c r="ER149" s="161"/>
      <c r="ES149" s="159"/>
      <c r="ET149" s="160"/>
      <c r="EU149" s="160"/>
      <c r="EV149" s="111"/>
      <c r="EW149" s="111"/>
      <c r="EX149" s="159"/>
      <c r="EY149" s="112"/>
      <c r="EZ149" s="112"/>
      <c r="FD149" s="163"/>
      <c r="FE149" s="162"/>
      <c r="FF149" s="162"/>
      <c r="FG149" s="162"/>
      <c r="FH149" s="162"/>
      <c r="FI149" s="162"/>
      <c r="FJ149" s="162"/>
      <c r="FK149" s="162"/>
      <c r="FL149" s="162"/>
      <c r="FM149" s="162"/>
      <c r="FN149" s="162"/>
      <c r="FO149" s="162"/>
      <c r="FP149" s="161"/>
      <c r="FQ149" s="159"/>
      <c r="FR149" s="160"/>
      <c r="FS149" s="160"/>
      <c r="FT149" s="159"/>
      <c r="FU149" s="111"/>
      <c r="FV149" s="159"/>
      <c r="FW149" s="112"/>
      <c r="FX149" s="112"/>
    </row>
    <row r="150" spans="1:180" ht="14.25" customHeight="1" outlineLevel="2" x14ac:dyDescent="0.25">
      <c r="A150" s="150"/>
      <c r="B150" s="144"/>
      <c r="C150" s="913" t="str">
        <f t="shared" si="355"/>
        <v>SE11</v>
      </c>
      <c r="D150" s="938" t="s">
        <v>222</v>
      </c>
      <c r="E150" s="773"/>
      <c r="F150" s="773"/>
      <c r="G150" s="773"/>
      <c r="H150" s="831"/>
      <c r="I150" s="832"/>
      <c r="J150" s="833" t="s">
        <v>61</v>
      </c>
      <c r="K150" s="833" t="s">
        <v>61</v>
      </c>
      <c r="L150" s="834">
        <v>0</v>
      </c>
      <c r="M150" s="111"/>
      <c r="N150" s="696"/>
      <c r="O150" s="591"/>
      <c r="P150" s="478">
        <f t="shared" si="356"/>
        <v>0</v>
      </c>
      <c r="Q150" s="111"/>
      <c r="R150" s="111"/>
      <c r="S150" s="713">
        <f t="shared" si="357"/>
        <v>0</v>
      </c>
      <c r="T150" s="171">
        <f t="shared" si="358"/>
        <v>0</v>
      </c>
      <c r="U150" s="223">
        <f t="shared" si="359"/>
        <v>0</v>
      </c>
      <c r="V150" s="599"/>
      <c r="W150" s="714"/>
      <c r="Y150" s="713">
        <f t="shared" si="360"/>
        <v>0</v>
      </c>
      <c r="Z150" s="171">
        <f t="shared" si="361"/>
        <v>0</v>
      </c>
      <c r="AA150" s="223">
        <f>Y150*Z150</f>
        <v>0</v>
      </c>
      <c r="AB150" s="599"/>
      <c r="AC150" s="714"/>
      <c r="AE150" s="713">
        <f t="shared" si="363"/>
        <v>0</v>
      </c>
      <c r="AF150" s="171">
        <f t="shared" si="364"/>
        <v>0</v>
      </c>
      <c r="AG150" s="223">
        <f t="shared" si="365"/>
        <v>0</v>
      </c>
      <c r="AH150" s="599"/>
      <c r="AI150" s="714"/>
      <c r="AK150" s="713">
        <f t="shared" si="366"/>
        <v>0</v>
      </c>
      <c r="AL150" s="171">
        <f t="shared" si="367"/>
        <v>0</v>
      </c>
      <c r="AM150" s="223">
        <f t="shared" si="368"/>
        <v>0</v>
      </c>
      <c r="AN150" s="599"/>
      <c r="AO150" s="714"/>
      <c r="AT150" s="111"/>
      <c r="AU150" s="169">
        <f t="shared" si="369"/>
        <v>0</v>
      </c>
      <c r="AV150" s="171">
        <f t="shared" si="370"/>
        <v>0</v>
      </c>
      <c r="AW150" s="170">
        <f t="shared" si="371"/>
        <v>0</v>
      </c>
      <c r="AX150" s="165"/>
      <c r="AY150" s="111"/>
      <c r="BA150" s="169">
        <f t="shared" si="372"/>
        <v>0</v>
      </c>
      <c r="BB150" s="171">
        <f t="shared" si="373"/>
        <v>0</v>
      </c>
      <c r="BC150" s="170">
        <f t="shared" si="374"/>
        <v>0</v>
      </c>
      <c r="BD150" s="165"/>
      <c r="BE150" s="111"/>
      <c r="BG150" s="169">
        <f t="shared" si="375"/>
        <v>0</v>
      </c>
      <c r="BH150" s="171">
        <f t="shared" si="376"/>
        <v>0</v>
      </c>
      <c r="BI150" s="170">
        <f t="shared" si="377"/>
        <v>0</v>
      </c>
      <c r="BJ150" s="165"/>
      <c r="BK150" s="111"/>
      <c r="BM150" s="169">
        <f t="shared" si="378"/>
        <v>0</v>
      </c>
      <c r="BN150" s="171">
        <f t="shared" si="379"/>
        <v>0</v>
      </c>
      <c r="BO150" s="170">
        <f t="shared" si="380"/>
        <v>0</v>
      </c>
      <c r="BP150" s="165"/>
      <c r="BQ150" s="111"/>
      <c r="BV150" s="111"/>
      <c r="BW150" s="169">
        <f t="shared" si="381"/>
        <v>0</v>
      </c>
      <c r="BX150" s="171">
        <f t="shared" si="382"/>
        <v>0</v>
      </c>
      <c r="BY150" s="170">
        <f t="shared" si="383"/>
        <v>0</v>
      </c>
      <c r="BZ150" s="165"/>
      <c r="CA150" s="111"/>
      <c r="CC150" s="169">
        <f t="shared" si="384"/>
        <v>0</v>
      </c>
      <c r="CD150" s="171">
        <f t="shared" si="385"/>
        <v>0</v>
      </c>
      <c r="CE150" s="170">
        <f t="shared" si="386"/>
        <v>0</v>
      </c>
      <c r="CF150" s="165"/>
      <c r="CG150" s="111"/>
      <c r="CI150" s="169">
        <f t="shared" si="387"/>
        <v>0</v>
      </c>
      <c r="CJ150" s="171">
        <f t="shared" si="388"/>
        <v>0</v>
      </c>
      <c r="CK150" s="170">
        <f t="shared" si="389"/>
        <v>0</v>
      </c>
      <c r="CL150" s="165"/>
      <c r="CM150" s="111"/>
      <c r="CO150" s="169">
        <f t="shared" si="390"/>
        <v>0</v>
      </c>
      <c r="CP150" s="171">
        <f t="shared" si="391"/>
        <v>0</v>
      </c>
      <c r="CQ150" s="170">
        <f t="shared" si="392"/>
        <v>0</v>
      </c>
      <c r="CR150" s="165"/>
      <c r="CS150" s="111"/>
      <c r="CX150" s="111"/>
      <c r="CY150" s="169">
        <f t="shared" ref="CY150:CY154" si="397">CO150*(1+$DC$97)</f>
        <v>0</v>
      </c>
      <c r="CZ150" s="171">
        <f t="shared" ref="CZ150:CZ154" si="398">CP150*(1-$DC$99)</f>
        <v>0</v>
      </c>
      <c r="DA150" s="170">
        <f t="shared" si="393"/>
        <v>0</v>
      </c>
      <c r="DB150" s="165"/>
      <c r="DC150" s="111"/>
      <c r="DE150" s="169">
        <f t="shared" ref="DE150:DE154" si="399">CY150*(1+$DI$97)</f>
        <v>0</v>
      </c>
      <c r="DF150" s="171">
        <f t="shared" ref="DF150:DF154" si="400">CZ150*(1-$DI$99)</f>
        <v>0</v>
      </c>
      <c r="DG150" s="170">
        <f t="shared" si="394"/>
        <v>0</v>
      </c>
      <c r="DH150" s="165"/>
      <c r="DI150" s="111"/>
      <c r="DK150" s="169">
        <f t="shared" ref="DK150:DK154" si="401">DE150*(1+$DO$97)</f>
        <v>0</v>
      </c>
      <c r="DL150" s="171">
        <f t="shared" ref="DL150:DL154" si="402">DF150*(1-$DO$99)</f>
        <v>0</v>
      </c>
      <c r="DM150" s="170">
        <f t="shared" si="395"/>
        <v>0</v>
      </c>
      <c r="DN150" s="165"/>
      <c r="DO150" s="111"/>
      <c r="DQ150" s="169">
        <f t="shared" ref="DQ150:DQ154" si="403">DK150*(1+$DU$97)</f>
        <v>0</v>
      </c>
      <c r="DR150" s="171">
        <f t="shared" ref="DR150:DR154" si="404">DL150*(1-$DU$99)</f>
        <v>0</v>
      </c>
      <c r="DS150" s="170">
        <f t="shared" si="396"/>
        <v>0</v>
      </c>
      <c r="DT150" s="165"/>
      <c r="DU150" s="111"/>
      <c r="DZ150" s="111"/>
      <c r="EA150" s="726"/>
      <c r="EB150" s="486"/>
      <c r="EC150" s="150"/>
      <c r="ED150" s="144"/>
      <c r="EF150" s="163"/>
      <c r="EG150" s="162"/>
      <c r="EH150" s="162"/>
      <c r="EI150" s="162"/>
      <c r="EJ150" s="162"/>
      <c r="EK150" s="162"/>
      <c r="EL150" s="162"/>
      <c r="EM150" s="162"/>
      <c r="EN150" s="162"/>
      <c r="EO150" s="162"/>
      <c r="EP150" s="162"/>
      <c r="EQ150" s="162"/>
      <c r="ER150" s="161"/>
      <c r="ES150" s="159"/>
      <c r="ET150" s="160"/>
      <c r="EU150" s="160"/>
      <c r="EV150" s="111"/>
      <c r="EW150" s="111"/>
      <c r="EX150" s="159"/>
      <c r="EY150" s="112"/>
      <c r="EZ150" s="112"/>
      <c r="FD150" s="163"/>
      <c r="FE150" s="162"/>
      <c r="FF150" s="162"/>
      <c r="FG150" s="162"/>
      <c r="FH150" s="162"/>
      <c r="FI150" s="162"/>
      <c r="FJ150" s="162"/>
      <c r="FK150" s="162"/>
      <c r="FL150" s="162"/>
      <c r="FM150" s="162"/>
      <c r="FN150" s="162"/>
      <c r="FO150" s="162"/>
      <c r="FP150" s="161"/>
      <c r="FQ150" s="159"/>
      <c r="FR150" s="160"/>
      <c r="FS150" s="160"/>
      <c r="FT150" s="159"/>
      <c r="FU150" s="111"/>
      <c r="FV150" s="159"/>
      <c r="FW150" s="112"/>
      <c r="FX150" s="112"/>
    </row>
    <row r="151" spans="1:180" ht="15" customHeight="1" outlineLevel="2" x14ac:dyDescent="0.25">
      <c r="A151" s="150"/>
      <c r="B151" s="144"/>
      <c r="C151" s="915" t="str">
        <f t="shared" si="355"/>
        <v>SE12</v>
      </c>
      <c r="D151" s="941" t="s">
        <v>228</v>
      </c>
      <c r="E151" s="773"/>
      <c r="F151" s="773"/>
      <c r="G151" s="773"/>
      <c r="H151" s="831"/>
      <c r="I151" s="832"/>
      <c r="J151" s="833" t="s">
        <v>61</v>
      </c>
      <c r="K151" s="833" t="s">
        <v>61</v>
      </c>
      <c r="L151" s="834">
        <v>0</v>
      </c>
      <c r="M151" s="111"/>
      <c r="N151" s="696"/>
      <c r="O151" s="591"/>
      <c r="P151" s="478">
        <f t="shared" si="356"/>
        <v>0</v>
      </c>
      <c r="Q151" s="111"/>
      <c r="R151" s="111"/>
      <c r="S151" s="713">
        <f t="shared" si="357"/>
        <v>0</v>
      </c>
      <c r="T151" s="171">
        <f t="shared" si="358"/>
        <v>0</v>
      </c>
      <c r="U151" s="223">
        <f t="shared" si="359"/>
        <v>0</v>
      </c>
      <c r="V151" s="599"/>
      <c r="W151" s="714"/>
      <c r="Y151" s="713">
        <f t="shared" si="360"/>
        <v>0</v>
      </c>
      <c r="Z151" s="171">
        <f t="shared" si="361"/>
        <v>0</v>
      </c>
      <c r="AA151" s="223">
        <f t="shared" si="362"/>
        <v>0</v>
      </c>
      <c r="AB151" s="599"/>
      <c r="AC151" s="714"/>
      <c r="AE151" s="713">
        <f t="shared" si="363"/>
        <v>0</v>
      </c>
      <c r="AF151" s="171">
        <f t="shared" si="364"/>
        <v>0</v>
      </c>
      <c r="AG151" s="223">
        <f t="shared" si="365"/>
        <v>0</v>
      </c>
      <c r="AH151" s="599"/>
      <c r="AI151" s="714"/>
      <c r="AK151" s="713">
        <f t="shared" si="366"/>
        <v>0</v>
      </c>
      <c r="AL151" s="171">
        <f t="shared" si="367"/>
        <v>0</v>
      </c>
      <c r="AM151" s="223">
        <f t="shared" si="368"/>
        <v>0</v>
      </c>
      <c r="AN151" s="599"/>
      <c r="AO151" s="714"/>
      <c r="AT151" s="111"/>
      <c r="AU151" s="169">
        <f t="shared" si="369"/>
        <v>0</v>
      </c>
      <c r="AV151" s="171">
        <f t="shared" si="370"/>
        <v>0</v>
      </c>
      <c r="AW151" s="170">
        <f t="shared" si="371"/>
        <v>0</v>
      </c>
      <c r="AX151" s="165"/>
      <c r="AY151" s="111"/>
      <c r="BA151" s="169">
        <f t="shared" si="372"/>
        <v>0</v>
      </c>
      <c r="BB151" s="171">
        <f t="shared" si="373"/>
        <v>0</v>
      </c>
      <c r="BC151" s="170">
        <f t="shared" si="374"/>
        <v>0</v>
      </c>
      <c r="BD151" s="165"/>
      <c r="BE151" s="111"/>
      <c r="BG151" s="169">
        <f t="shared" si="375"/>
        <v>0</v>
      </c>
      <c r="BH151" s="171">
        <f t="shared" si="376"/>
        <v>0</v>
      </c>
      <c r="BI151" s="170">
        <f t="shared" si="377"/>
        <v>0</v>
      </c>
      <c r="BJ151" s="165"/>
      <c r="BK151" s="111"/>
      <c r="BM151" s="169">
        <f t="shared" si="378"/>
        <v>0</v>
      </c>
      <c r="BN151" s="171">
        <f t="shared" si="379"/>
        <v>0</v>
      </c>
      <c r="BO151" s="170">
        <f t="shared" si="380"/>
        <v>0</v>
      </c>
      <c r="BP151" s="165"/>
      <c r="BQ151" s="111"/>
      <c r="BV151" s="111"/>
      <c r="BW151" s="169">
        <f t="shared" si="381"/>
        <v>0</v>
      </c>
      <c r="BX151" s="171">
        <f t="shared" si="382"/>
        <v>0</v>
      </c>
      <c r="BY151" s="170">
        <f t="shared" si="383"/>
        <v>0</v>
      </c>
      <c r="BZ151" s="165"/>
      <c r="CA151" s="111"/>
      <c r="CC151" s="169">
        <f t="shared" si="384"/>
        <v>0</v>
      </c>
      <c r="CD151" s="171">
        <f t="shared" si="385"/>
        <v>0</v>
      </c>
      <c r="CE151" s="170">
        <f t="shared" si="386"/>
        <v>0</v>
      </c>
      <c r="CF151" s="165"/>
      <c r="CG151" s="111"/>
      <c r="CI151" s="169">
        <f t="shared" si="387"/>
        <v>0</v>
      </c>
      <c r="CJ151" s="171">
        <f t="shared" si="388"/>
        <v>0</v>
      </c>
      <c r="CK151" s="170">
        <f t="shared" si="389"/>
        <v>0</v>
      </c>
      <c r="CL151" s="165"/>
      <c r="CM151" s="111"/>
      <c r="CO151" s="169">
        <f t="shared" si="390"/>
        <v>0</v>
      </c>
      <c r="CP151" s="171">
        <f t="shared" si="391"/>
        <v>0</v>
      </c>
      <c r="CQ151" s="170">
        <f t="shared" si="392"/>
        <v>0</v>
      </c>
      <c r="CR151" s="165"/>
      <c r="CS151" s="111"/>
      <c r="CX151" s="111"/>
      <c r="CY151" s="169">
        <f t="shared" si="397"/>
        <v>0</v>
      </c>
      <c r="CZ151" s="171">
        <f t="shared" si="398"/>
        <v>0</v>
      </c>
      <c r="DA151" s="170">
        <f t="shared" si="393"/>
        <v>0</v>
      </c>
      <c r="DB151" s="165"/>
      <c r="DC151" s="111"/>
      <c r="DE151" s="169">
        <f t="shared" si="399"/>
        <v>0</v>
      </c>
      <c r="DF151" s="171">
        <f t="shared" si="400"/>
        <v>0</v>
      </c>
      <c r="DG151" s="170">
        <f t="shared" si="394"/>
        <v>0</v>
      </c>
      <c r="DH151" s="165"/>
      <c r="DI151" s="111"/>
      <c r="DK151" s="169">
        <f t="shared" si="401"/>
        <v>0</v>
      </c>
      <c r="DL151" s="171">
        <f t="shared" si="402"/>
        <v>0</v>
      </c>
      <c r="DM151" s="170">
        <f t="shared" si="395"/>
        <v>0</v>
      </c>
      <c r="DN151" s="165"/>
      <c r="DO151" s="111"/>
      <c r="DQ151" s="169">
        <f t="shared" si="403"/>
        <v>0</v>
      </c>
      <c r="DR151" s="171">
        <f t="shared" si="404"/>
        <v>0</v>
      </c>
      <c r="DS151" s="170">
        <f t="shared" si="396"/>
        <v>0</v>
      </c>
      <c r="DT151" s="165"/>
      <c r="DU151" s="111"/>
      <c r="DZ151" s="111"/>
      <c r="EA151" s="726"/>
      <c r="EB151" s="486"/>
      <c r="EC151" s="150"/>
      <c r="ED151" s="144"/>
      <c r="EF151" s="163"/>
      <c r="EG151" s="162"/>
      <c r="EH151" s="162"/>
      <c r="EI151" s="162"/>
      <c r="EJ151" s="162"/>
      <c r="EK151" s="162"/>
      <c r="EL151" s="162"/>
      <c r="EM151" s="162"/>
      <c r="EN151" s="162"/>
      <c r="EO151" s="162"/>
      <c r="EP151" s="162"/>
      <c r="EQ151" s="162"/>
      <c r="ER151" s="161"/>
      <c r="ES151" s="159"/>
      <c r="ET151" s="160"/>
      <c r="EU151" s="160"/>
      <c r="EV151" s="111"/>
      <c r="EW151" s="111"/>
      <c r="EX151" s="159"/>
      <c r="EY151" s="112"/>
      <c r="EZ151" s="112"/>
      <c r="FD151" s="163"/>
      <c r="FE151" s="162"/>
      <c r="FF151" s="162"/>
      <c r="FG151" s="162"/>
      <c r="FH151" s="162"/>
      <c r="FI151" s="162"/>
      <c r="FJ151" s="162"/>
      <c r="FK151" s="162"/>
      <c r="FL151" s="162"/>
      <c r="FM151" s="162"/>
      <c r="FN151" s="162"/>
      <c r="FO151" s="162"/>
      <c r="FP151" s="161"/>
      <c r="FQ151" s="159"/>
      <c r="FR151" s="160"/>
      <c r="FS151" s="160"/>
      <c r="FT151" s="159"/>
      <c r="FU151" s="111"/>
      <c r="FV151" s="159"/>
      <c r="FW151" s="112"/>
      <c r="FX151" s="112"/>
    </row>
    <row r="152" spans="1:180" ht="13.5" customHeight="1" outlineLevel="2" x14ac:dyDescent="0.25">
      <c r="A152" s="150"/>
      <c r="B152" s="144"/>
      <c r="C152" s="913" t="str">
        <f t="shared" si="355"/>
        <v>SE13</v>
      </c>
      <c r="D152" s="935" t="s">
        <v>224</v>
      </c>
      <c r="E152" s="773"/>
      <c r="F152" s="773"/>
      <c r="G152" s="773"/>
      <c r="H152" s="831"/>
      <c r="I152" s="815"/>
      <c r="J152" s="809" t="s">
        <v>61</v>
      </c>
      <c r="K152" s="809" t="s">
        <v>61</v>
      </c>
      <c r="L152" s="810">
        <v>0</v>
      </c>
      <c r="M152" s="111"/>
      <c r="N152" s="696"/>
      <c r="O152" s="591"/>
      <c r="P152" s="478">
        <f t="shared" si="356"/>
        <v>0</v>
      </c>
      <c r="Q152" s="111"/>
      <c r="R152" s="111"/>
      <c r="S152" s="713">
        <f t="shared" si="357"/>
        <v>0</v>
      </c>
      <c r="T152" s="171">
        <f t="shared" si="358"/>
        <v>0</v>
      </c>
      <c r="U152" s="223">
        <f t="shared" si="359"/>
        <v>0</v>
      </c>
      <c r="V152" s="599"/>
      <c r="W152" s="714"/>
      <c r="Y152" s="713">
        <f t="shared" si="360"/>
        <v>0</v>
      </c>
      <c r="Z152" s="171">
        <f t="shared" si="361"/>
        <v>0</v>
      </c>
      <c r="AA152" s="223">
        <f t="shared" si="362"/>
        <v>0</v>
      </c>
      <c r="AB152" s="599"/>
      <c r="AC152" s="714"/>
      <c r="AE152" s="713">
        <f t="shared" si="363"/>
        <v>0</v>
      </c>
      <c r="AF152" s="171">
        <f t="shared" si="364"/>
        <v>0</v>
      </c>
      <c r="AG152" s="223">
        <f t="shared" si="365"/>
        <v>0</v>
      </c>
      <c r="AH152" s="599"/>
      <c r="AI152" s="714"/>
      <c r="AK152" s="713">
        <f t="shared" si="366"/>
        <v>0</v>
      </c>
      <c r="AL152" s="171">
        <f t="shared" si="367"/>
        <v>0</v>
      </c>
      <c r="AM152" s="223">
        <f t="shared" si="368"/>
        <v>0</v>
      </c>
      <c r="AN152" s="599"/>
      <c r="AO152" s="714"/>
      <c r="AT152" s="111"/>
      <c r="AU152" s="169">
        <f t="shared" si="369"/>
        <v>0</v>
      </c>
      <c r="AV152" s="171">
        <f t="shared" si="370"/>
        <v>0</v>
      </c>
      <c r="AW152" s="170">
        <f t="shared" si="371"/>
        <v>0</v>
      </c>
      <c r="AX152" s="165"/>
      <c r="AY152" s="111"/>
      <c r="BA152" s="169">
        <f t="shared" si="372"/>
        <v>0</v>
      </c>
      <c r="BB152" s="171">
        <f t="shared" si="373"/>
        <v>0</v>
      </c>
      <c r="BC152" s="170">
        <f t="shared" si="374"/>
        <v>0</v>
      </c>
      <c r="BD152" s="165"/>
      <c r="BE152" s="111"/>
      <c r="BG152" s="169">
        <f t="shared" si="375"/>
        <v>0</v>
      </c>
      <c r="BH152" s="171">
        <f t="shared" si="376"/>
        <v>0</v>
      </c>
      <c r="BI152" s="170">
        <f t="shared" si="377"/>
        <v>0</v>
      </c>
      <c r="BJ152" s="165"/>
      <c r="BK152" s="111"/>
      <c r="BM152" s="169">
        <f t="shared" si="378"/>
        <v>0</v>
      </c>
      <c r="BN152" s="171">
        <f t="shared" si="379"/>
        <v>0</v>
      </c>
      <c r="BO152" s="170">
        <f t="shared" si="380"/>
        <v>0</v>
      </c>
      <c r="BP152" s="165"/>
      <c r="BQ152" s="111"/>
      <c r="BV152" s="111"/>
      <c r="BW152" s="169">
        <f t="shared" si="381"/>
        <v>0</v>
      </c>
      <c r="BX152" s="171">
        <f t="shared" si="382"/>
        <v>0</v>
      </c>
      <c r="BY152" s="170">
        <f t="shared" si="383"/>
        <v>0</v>
      </c>
      <c r="BZ152" s="165"/>
      <c r="CA152" s="111"/>
      <c r="CC152" s="169">
        <f t="shared" si="384"/>
        <v>0</v>
      </c>
      <c r="CD152" s="171">
        <f t="shared" si="385"/>
        <v>0</v>
      </c>
      <c r="CE152" s="170">
        <f t="shared" si="386"/>
        <v>0</v>
      </c>
      <c r="CF152" s="165"/>
      <c r="CG152" s="111"/>
      <c r="CI152" s="169">
        <f t="shared" si="387"/>
        <v>0</v>
      </c>
      <c r="CJ152" s="171">
        <f t="shared" si="388"/>
        <v>0</v>
      </c>
      <c r="CK152" s="170">
        <f t="shared" si="389"/>
        <v>0</v>
      </c>
      <c r="CL152" s="165"/>
      <c r="CM152" s="111"/>
      <c r="CO152" s="169">
        <f t="shared" si="390"/>
        <v>0</v>
      </c>
      <c r="CP152" s="171">
        <f t="shared" si="391"/>
        <v>0</v>
      </c>
      <c r="CQ152" s="170">
        <f t="shared" si="392"/>
        <v>0</v>
      </c>
      <c r="CR152" s="165"/>
      <c r="CS152" s="111"/>
      <c r="CX152" s="111"/>
      <c r="CY152" s="169">
        <f t="shared" si="397"/>
        <v>0</v>
      </c>
      <c r="CZ152" s="171">
        <f t="shared" si="398"/>
        <v>0</v>
      </c>
      <c r="DA152" s="170">
        <f t="shared" si="393"/>
        <v>0</v>
      </c>
      <c r="DB152" s="165"/>
      <c r="DC152" s="111"/>
      <c r="DE152" s="169">
        <f t="shared" si="399"/>
        <v>0</v>
      </c>
      <c r="DF152" s="171">
        <f t="shared" si="400"/>
        <v>0</v>
      </c>
      <c r="DG152" s="170">
        <f t="shared" si="394"/>
        <v>0</v>
      </c>
      <c r="DH152" s="165"/>
      <c r="DI152" s="111"/>
      <c r="DK152" s="169">
        <f t="shared" si="401"/>
        <v>0</v>
      </c>
      <c r="DL152" s="171">
        <f t="shared" si="402"/>
        <v>0</v>
      </c>
      <c r="DM152" s="170">
        <f t="shared" si="395"/>
        <v>0</v>
      </c>
      <c r="DN152" s="165"/>
      <c r="DO152" s="111"/>
      <c r="DQ152" s="169">
        <f t="shared" si="403"/>
        <v>0</v>
      </c>
      <c r="DR152" s="171">
        <f t="shared" si="404"/>
        <v>0</v>
      </c>
      <c r="DS152" s="170">
        <f t="shared" si="396"/>
        <v>0</v>
      </c>
      <c r="DT152" s="165"/>
      <c r="DU152" s="111"/>
      <c r="DZ152" s="111"/>
      <c r="EA152" s="726"/>
      <c r="EB152" s="486"/>
      <c r="EC152" s="150"/>
      <c r="ED152" s="144"/>
      <c r="EF152" s="163"/>
      <c r="EG152" s="162"/>
      <c r="EH152" s="162"/>
      <c r="EI152" s="162"/>
      <c r="EJ152" s="162"/>
      <c r="EK152" s="162"/>
      <c r="EL152" s="162"/>
      <c r="EM152" s="162"/>
      <c r="EN152" s="162"/>
      <c r="EO152" s="162"/>
      <c r="EP152" s="162"/>
      <c r="EQ152" s="162"/>
      <c r="ER152" s="161"/>
      <c r="ES152" s="159"/>
      <c r="ET152" s="160"/>
      <c r="EU152" s="160"/>
      <c r="EV152" s="111"/>
      <c r="EW152" s="111"/>
      <c r="EX152" s="159"/>
      <c r="EY152" s="112"/>
      <c r="EZ152" s="112"/>
      <c r="FD152" s="163"/>
      <c r="FE152" s="162"/>
      <c r="FF152" s="162"/>
      <c r="FG152" s="162"/>
      <c r="FH152" s="162"/>
      <c r="FI152" s="162"/>
      <c r="FJ152" s="162"/>
      <c r="FK152" s="162"/>
      <c r="FL152" s="162"/>
      <c r="FM152" s="162"/>
      <c r="FN152" s="162"/>
      <c r="FO152" s="162"/>
      <c r="FP152" s="161"/>
      <c r="FQ152" s="159"/>
      <c r="FR152" s="160"/>
      <c r="FS152" s="160"/>
      <c r="FT152" s="159"/>
      <c r="FU152" s="111"/>
      <c r="FV152" s="159"/>
      <c r="FW152" s="112"/>
      <c r="FX152" s="112"/>
    </row>
    <row r="153" spans="1:180" ht="19.5" customHeight="1" outlineLevel="2" x14ac:dyDescent="0.25">
      <c r="A153" s="150"/>
      <c r="B153" s="144"/>
      <c r="C153" s="913" t="str">
        <f t="shared" si="355"/>
        <v>SE14</v>
      </c>
      <c r="D153" s="935" t="s">
        <v>229</v>
      </c>
      <c r="E153" s="762"/>
      <c r="F153" s="762"/>
      <c r="G153" s="762"/>
      <c r="H153" s="825"/>
      <c r="I153" s="829"/>
      <c r="J153" s="830" t="s">
        <v>61</v>
      </c>
      <c r="K153" s="827" t="s">
        <v>61</v>
      </c>
      <c r="L153" s="828">
        <v>0</v>
      </c>
      <c r="M153" s="111"/>
      <c r="N153" s="696"/>
      <c r="O153" s="591"/>
      <c r="P153" s="478">
        <f t="shared" si="356"/>
        <v>0</v>
      </c>
      <c r="Q153" s="111"/>
      <c r="R153" s="111"/>
      <c r="S153" s="713">
        <f t="shared" si="357"/>
        <v>0</v>
      </c>
      <c r="T153" s="171">
        <f t="shared" si="358"/>
        <v>0</v>
      </c>
      <c r="U153" s="223">
        <f t="shared" si="359"/>
        <v>0</v>
      </c>
      <c r="V153" s="599"/>
      <c r="W153" s="714"/>
      <c r="Y153" s="713">
        <f t="shared" si="360"/>
        <v>0</v>
      </c>
      <c r="Z153" s="171">
        <f t="shared" si="361"/>
        <v>0</v>
      </c>
      <c r="AA153" s="223">
        <f t="shared" si="362"/>
        <v>0</v>
      </c>
      <c r="AB153" s="599"/>
      <c r="AC153" s="714"/>
      <c r="AE153" s="713">
        <f t="shared" si="363"/>
        <v>0</v>
      </c>
      <c r="AF153" s="171">
        <f t="shared" si="364"/>
        <v>0</v>
      </c>
      <c r="AG153" s="223">
        <f t="shared" si="365"/>
        <v>0</v>
      </c>
      <c r="AH153" s="599"/>
      <c r="AI153" s="714"/>
      <c r="AK153" s="713">
        <f t="shared" si="366"/>
        <v>0</v>
      </c>
      <c r="AL153" s="171">
        <f t="shared" si="367"/>
        <v>0</v>
      </c>
      <c r="AM153" s="223">
        <f t="shared" si="368"/>
        <v>0</v>
      </c>
      <c r="AN153" s="599"/>
      <c r="AO153" s="714"/>
      <c r="AT153" s="111"/>
      <c r="AU153" s="169">
        <f t="shared" si="369"/>
        <v>0</v>
      </c>
      <c r="AV153" s="171">
        <f t="shared" si="370"/>
        <v>0</v>
      </c>
      <c r="AW153" s="170">
        <f t="shared" si="371"/>
        <v>0</v>
      </c>
      <c r="AX153" s="165"/>
      <c r="AY153" s="111"/>
      <c r="BA153" s="169">
        <f t="shared" si="372"/>
        <v>0</v>
      </c>
      <c r="BB153" s="171">
        <f t="shared" si="373"/>
        <v>0</v>
      </c>
      <c r="BC153" s="170">
        <f t="shared" si="374"/>
        <v>0</v>
      </c>
      <c r="BD153" s="165"/>
      <c r="BE153" s="111"/>
      <c r="BG153" s="169">
        <f t="shared" si="375"/>
        <v>0</v>
      </c>
      <c r="BH153" s="171">
        <f t="shared" si="376"/>
        <v>0</v>
      </c>
      <c r="BI153" s="170">
        <f t="shared" si="377"/>
        <v>0</v>
      </c>
      <c r="BJ153" s="165"/>
      <c r="BK153" s="111"/>
      <c r="BM153" s="169">
        <f t="shared" si="378"/>
        <v>0</v>
      </c>
      <c r="BN153" s="171">
        <f t="shared" si="379"/>
        <v>0</v>
      </c>
      <c r="BO153" s="170">
        <f t="shared" si="380"/>
        <v>0</v>
      </c>
      <c r="BP153" s="165"/>
      <c r="BQ153" s="111"/>
      <c r="BV153" s="111"/>
      <c r="BW153" s="169">
        <f t="shared" si="381"/>
        <v>0</v>
      </c>
      <c r="BX153" s="171">
        <f t="shared" si="382"/>
        <v>0</v>
      </c>
      <c r="BY153" s="170">
        <f t="shared" si="383"/>
        <v>0</v>
      </c>
      <c r="BZ153" s="165"/>
      <c r="CA153" s="111"/>
      <c r="CC153" s="169">
        <f t="shared" si="384"/>
        <v>0</v>
      </c>
      <c r="CD153" s="171">
        <f t="shared" si="385"/>
        <v>0</v>
      </c>
      <c r="CE153" s="170">
        <f t="shared" si="386"/>
        <v>0</v>
      </c>
      <c r="CF153" s="165"/>
      <c r="CG153" s="111"/>
      <c r="CI153" s="169">
        <f t="shared" si="387"/>
        <v>0</v>
      </c>
      <c r="CJ153" s="171">
        <f t="shared" si="388"/>
        <v>0</v>
      </c>
      <c r="CK153" s="170">
        <f t="shared" si="389"/>
        <v>0</v>
      </c>
      <c r="CL153" s="165"/>
      <c r="CM153" s="111"/>
      <c r="CO153" s="169">
        <f t="shared" si="390"/>
        <v>0</v>
      </c>
      <c r="CP153" s="171">
        <f t="shared" si="391"/>
        <v>0</v>
      </c>
      <c r="CQ153" s="170">
        <f t="shared" si="392"/>
        <v>0</v>
      </c>
      <c r="CR153" s="165"/>
      <c r="CS153" s="111"/>
      <c r="CX153" s="111"/>
      <c r="CY153" s="169">
        <f t="shared" si="397"/>
        <v>0</v>
      </c>
      <c r="CZ153" s="171">
        <f t="shared" si="398"/>
        <v>0</v>
      </c>
      <c r="DA153" s="170">
        <f t="shared" si="393"/>
        <v>0</v>
      </c>
      <c r="DB153" s="165"/>
      <c r="DC153" s="111"/>
      <c r="DE153" s="169">
        <f t="shared" si="399"/>
        <v>0</v>
      </c>
      <c r="DF153" s="171">
        <f t="shared" si="400"/>
        <v>0</v>
      </c>
      <c r="DG153" s="170">
        <f t="shared" si="394"/>
        <v>0</v>
      </c>
      <c r="DH153" s="165"/>
      <c r="DI153" s="111"/>
      <c r="DK153" s="169">
        <f t="shared" si="401"/>
        <v>0</v>
      </c>
      <c r="DL153" s="171">
        <f t="shared" si="402"/>
        <v>0</v>
      </c>
      <c r="DM153" s="170">
        <f t="shared" si="395"/>
        <v>0</v>
      </c>
      <c r="DN153" s="165"/>
      <c r="DO153" s="111"/>
      <c r="DQ153" s="169">
        <f t="shared" si="403"/>
        <v>0</v>
      </c>
      <c r="DR153" s="171">
        <f t="shared" si="404"/>
        <v>0</v>
      </c>
      <c r="DS153" s="170">
        <f t="shared" si="396"/>
        <v>0</v>
      </c>
      <c r="DT153" s="165"/>
      <c r="DU153" s="111"/>
      <c r="DZ153" s="111"/>
      <c r="EA153" s="726"/>
      <c r="EB153" s="486"/>
      <c r="EC153" s="150"/>
      <c r="ED153" s="144"/>
      <c r="EF153" s="163"/>
      <c r="EG153" s="162"/>
      <c r="EH153" s="162"/>
      <c r="EI153" s="162"/>
      <c r="EJ153" s="162"/>
      <c r="EK153" s="162"/>
      <c r="EL153" s="162"/>
      <c r="EM153" s="162"/>
      <c r="EN153" s="162"/>
      <c r="EO153" s="162"/>
      <c r="EP153" s="162"/>
      <c r="EQ153" s="162"/>
      <c r="ER153" s="161"/>
      <c r="ES153" s="159"/>
      <c r="ET153" s="160"/>
      <c r="EU153" s="160"/>
      <c r="EV153" s="111"/>
      <c r="EW153" s="111"/>
      <c r="EX153" s="159"/>
      <c r="EY153" s="112"/>
      <c r="EZ153" s="112"/>
      <c r="FD153" s="163"/>
      <c r="FE153" s="162"/>
      <c r="FF153" s="162"/>
      <c r="FG153" s="162"/>
      <c r="FH153" s="162"/>
      <c r="FI153" s="162"/>
      <c r="FJ153" s="162"/>
      <c r="FK153" s="162"/>
      <c r="FL153" s="162"/>
      <c r="FM153" s="162"/>
      <c r="FN153" s="162"/>
      <c r="FO153" s="162"/>
      <c r="FP153" s="161"/>
      <c r="FQ153" s="159"/>
      <c r="FR153" s="160"/>
      <c r="FS153" s="160"/>
      <c r="FT153" s="159"/>
      <c r="FU153" s="111"/>
      <c r="FV153" s="159"/>
      <c r="FW153" s="112"/>
      <c r="FX153" s="112"/>
    </row>
    <row r="154" spans="1:180" ht="18" customHeight="1" outlineLevel="2" x14ac:dyDescent="0.25">
      <c r="A154" s="150"/>
      <c r="B154" s="144"/>
      <c r="C154" s="913" t="str">
        <f t="shared" si="355"/>
        <v>SE15</v>
      </c>
      <c r="D154" s="938" t="s">
        <v>230</v>
      </c>
      <c r="E154" s="756"/>
      <c r="F154" s="756"/>
      <c r="G154" s="756"/>
      <c r="H154" s="821"/>
      <c r="I154" s="822"/>
      <c r="J154" s="823" t="s">
        <v>61</v>
      </c>
      <c r="K154" s="823" t="s">
        <v>61</v>
      </c>
      <c r="L154" s="824">
        <v>0</v>
      </c>
      <c r="M154" s="111"/>
      <c r="N154" s="696"/>
      <c r="O154" s="591"/>
      <c r="P154" s="478">
        <f t="shared" si="356"/>
        <v>0</v>
      </c>
      <c r="Q154" s="111"/>
      <c r="R154" s="111"/>
      <c r="S154" s="713">
        <f t="shared" si="357"/>
        <v>0</v>
      </c>
      <c r="T154" s="171">
        <f t="shared" si="358"/>
        <v>0</v>
      </c>
      <c r="U154" s="223">
        <f t="shared" si="359"/>
        <v>0</v>
      </c>
      <c r="V154" s="599"/>
      <c r="W154" s="714"/>
      <c r="Y154" s="713">
        <f t="shared" si="360"/>
        <v>0</v>
      </c>
      <c r="Z154" s="171">
        <f t="shared" si="361"/>
        <v>0</v>
      </c>
      <c r="AA154" s="223">
        <f t="shared" si="362"/>
        <v>0</v>
      </c>
      <c r="AB154" s="599"/>
      <c r="AC154" s="714"/>
      <c r="AE154" s="713">
        <f t="shared" si="363"/>
        <v>0</v>
      </c>
      <c r="AF154" s="171">
        <f t="shared" si="364"/>
        <v>0</v>
      </c>
      <c r="AG154" s="223">
        <f t="shared" si="365"/>
        <v>0</v>
      </c>
      <c r="AH154" s="599"/>
      <c r="AI154" s="714"/>
      <c r="AK154" s="713">
        <f t="shared" si="366"/>
        <v>0</v>
      </c>
      <c r="AL154" s="171">
        <f t="shared" si="367"/>
        <v>0</v>
      </c>
      <c r="AM154" s="223">
        <f t="shared" si="368"/>
        <v>0</v>
      </c>
      <c r="AN154" s="599"/>
      <c r="AO154" s="714"/>
      <c r="AT154" s="111"/>
      <c r="AU154" s="169">
        <f t="shared" si="369"/>
        <v>0</v>
      </c>
      <c r="AV154" s="171">
        <f t="shared" si="370"/>
        <v>0</v>
      </c>
      <c r="AW154" s="170">
        <f t="shared" si="371"/>
        <v>0</v>
      </c>
      <c r="AX154" s="165"/>
      <c r="AY154" s="111"/>
      <c r="BA154" s="169">
        <f t="shared" si="372"/>
        <v>0</v>
      </c>
      <c r="BB154" s="171">
        <f t="shared" si="373"/>
        <v>0</v>
      </c>
      <c r="BC154" s="170">
        <f t="shared" si="374"/>
        <v>0</v>
      </c>
      <c r="BD154" s="165"/>
      <c r="BE154" s="111"/>
      <c r="BG154" s="169">
        <f t="shared" si="375"/>
        <v>0</v>
      </c>
      <c r="BH154" s="171">
        <f t="shared" si="376"/>
        <v>0</v>
      </c>
      <c r="BI154" s="170">
        <f t="shared" si="377"/>
        <v>0</v>
      </c>
      <c r="BJ154" s="165"/>
      <c r="BK154" s="111"/>
      <c r="BM154" s="169">
        <f t="shared" si="378"/>
        <v>0</v>
      </c>
      <c r="BN154" s="171">
        <f t="shared" si="379"/>
        <v>0</v>
      </c>
      <c r="BO154" s="170">
        <f t="shared" si="380"/>
        <v>0</v>
      </c>
      <c r="BP154" s="165"/>
      <c r="BQ154" s="111"/>
      <c r="BV154" s="111"/>
      <c r="BW154" s="169">
        <f t="shared" si="381"/>
        <v>0</v>
      </c>
      <c r="BX154" s="171">
        <f t="shared" si="382"/>
        <v>0</v>
      </c>
      <c r="BY154" s="170">
        <f t="shared" si="383"/>
        <v>0</v>
      </c>
      <c r="BZ154" s="165"/>
      <c r="CA154" s="111"/>
      <c r="CC154" s="169">
        <f t="shared" si="384"/>
        <v>0</v>
      </c>
      <c r="CD154" s="171">
        <f t="shared" si="385"/>
        <v>0</v>
      </c>
      <c r="CE154" s="170">
        <f t="shared" si="386"/>
        <v>0</v>
      </c>
      <c r="CF154" s="165"/>
      <c r="CG154" s="111"/>
      <c r="CI154" s="169">
        <f t="shared" si="387"/>
        <v>0</v>
      </c>
      <c r="CJ154" s="171">
        <f t="shared" si="388"/>
        <v>0</v>
      </c>
      <c r="CK154" s="170">
        <f t="shared" si="389"/>
        <v>0</v>
      </c>
      <c r="CL154" s="165"/>
      <c r="CM154" s="111"/>
      <c r="CO154" s="169">
        <f t="shared" si="390"/>
        <v>0</v>
      </c>
      <c r="CP154" s="171">
        <f t="shared" si="391"/>
        <v>0</v>
      </c>
      <c r="CQ154" s="170">
        <f t="shared" si="392"/>
        <v>0</v>
      </c>
      <c r="CR154" s="165"/>
      <c r="CS154" s="111"/>
      <c r="CX154" s="111"/>
      <c r="CY154" s="169">
        <f t="shared" si="397"/>
        <v>0</v>
      </c>
      <c r="CZ154" s="171">
        <f t="shared" si="398"/>
        <v>0</v>
      </c>
      <c r="DA154" s="170">
        <f t="shared" si="393"/>
        <v>0</v>
      </c>
      <c r="DB154" s="165"/>
      <c r="DC154" s="111"/>
      <c r="DE154" s="169">
        <f t="shared" si="399"/>
        <v>0</v>
      </c>
      <c r="DF154" s="171">
        <f t="shared" si="400"/>
        <v>0</v>
      </c>
      <c r="DG154" s="170">
        <f t="shared" si="394"/>
        <v>0</v>
      </c>
      <c r="DH154" s="165"/>
      <c r="DI154" s="111"/>
      <c r="DK154" s="169">
        <f t="shared" si="401"/>
        <v>0</v>
      </c>
      <c r="DL154" s="171">
        <f t="shared" si="402"/>
        <v>0</v>
      </c>
      <c r="DM154" s="170">
        <f t="shared" si="395"/>
        <v>0</v>
      </c>
      <c r="DN154" s="165"/>
      <c r="DO154" s="111"/>
      <c r="DQ154" s="169">
        <f t="shared" si="403"/>
        <v>0</v>
      </c>
      <c r="DR154" s="171">
        <f t="shared" si="404"/>
        <v>0</v>
      </c>
      <c r="DS154" s="170">
        <f t="shared" si="396"/>
        <v>0</v>
      </c>
      <c r="DT154" s="165"/>
      <c r="DU154" s="111"/>
      <c r="DZ154" s="111"/>
      <c r="EA154" s="726"/>
      <c r="EB154" s="486"/>
      <c r="EC154" s="150"/>
      <c r="ED154" s="144"/>
      <c r="EF154" s="163"/>
      <c r="EG154" s="162"/>
      <c r="EH154" s="162"/>
      <c r="EI154" s="162"/>
      <c r="EJ154" s="162"/>
      <c r="EK154" s="162"/>
      <c r="EL154" s="162"/>
      <c r="EM154" s="162"/>
      <c r="EN154" s="162"/>
      <c r="EO154" s="162"/>
      <c r="EP154" s="162"/>
      <c r="EQ154" s="162"/>
      <c r="ER154" s="161"/>
      <c r="ES154" s="159"/>
      <c r="ET154" s="160"/>
      <c r="EU154" s="160"/>
      <c r="EV154" s="111"/>
      <c r="EW154" s="111"/>
      <c r="EX154" s="159"/>
      <c r="EY154" s="112"/>
      <c r="EZ154" s="112"/>
      <c r="FD154" s="163"/>
      <c r="FE154" s="162"/>
      <c r="FF154" s="162"/>
      <c r="FG154" s="162"/>
      <c r="FH154" s="162"/>
      <c r="FI154" s="162"/>
      <c r="FJ154" s="162"/>
      <c r="FK154" s="162"/>
      <c r="FL154" s="162"/>
      <c r="FM154" s="162"/>
      <c r="FN154" s="162"/>
      <c r="FO154" s="162"/>
      <c r="FP154" s="161"/>
      <c r="FQ154" s="159"/>
      <c r="FR154" s="160"/>
      <c r="FS154" s="160"/>
      <c r="FT154" s="159"/>
      <c r="FU154" s="111"/>
      <c r="FV154" s="159"/>
      <c r="FW154" s="112"/>
      <c r="FX154" s="112"/>
    </row>
    <row r="155" spans="1:180" ht="16" customHeight="1" outlineLevel="1" x14ac:dyDescent="0.25">
      <c r="A155" s="150"/>
      <c r="B155" s="144"/>
      <c r="C155" s="913"/>
      <c r="D155" s="942"/>
      <c r="E155" s="773"/>
      <c r="F155" s="773"/>
      <c r="G155" s="773"/>
      <c r="H155" s="831"/>
      <c r="I155" s="832"/>
      <c r="J155" s="841"/>
      <c r="K155" s="841"/>
      <c r="L155" s="842"/>
      <c r="M155" s="111"/>
      <c r="N155" s="696"/>
      <c r="O155" s="591"/>
      <c r="P155" s="702"/>
      <c r="Q155" s="111"/>
      <c r="R155" s="111"/>
      <c r="S155" s="715"/>
      <c r="T155" s="166"/>
      <c r="U155" s="111"/>
      <c r="V155" s="165"/>
      <c r="W155" s="714"/>
      <c r="Y155" s="715"/>
      <c r="Z155" s="166"/>
      <c r="AA155" s="165"/>
      <c r="AB155" s="165"/>
      <c r="AC155" s="722"/>
      <c r="AE155" s="715"/>
      <c r="AF155" s="166"/>
      <c r="AG155" s="165"/>
      <c r="AH155" s="165"/>
      <c r="AI155" s="722"/>
      <c r="AK155" s="715"/>
      <c r="AL155" s="166"/>
      <c r="AM155" s="165"/>
      <c r="AN155" s="165"/>
      <c r="AO155" s="722"/>
      <c r="AT155" s="111"/>
      <c r="AU155" s="166"/>
      <c r="AV155" s="166"/>
      <c r="AW155" s="165"/>
      <c r="AX155" s="165"/>
      <c r="AY155" s="165"/>
      <c r="BA155" s="166"/>
      <c r="BB155" s="166"/>
      <c r="BC155" s="165"/>
      <c r="BD155" s="165"/>
      <c r="BE155" s="165"/>
      <c r="BG155" s="166"/>
      <c r="BH155" s="166"/>
      <c r="BI155" s="165"/>
      <c r="BJ155" s="165"/>
      <c r="BK155" s="165"/>
      <c r="BM155" s="166"/>
      <c r="BN155" s="166"/>
      <c r="BO155" s="165"/>
      <c r="BP155" s="165"/>
      <c r="BQ155" s="165"/>
      <c r="BV155" s="111"/>
      <c r="BW155" s="166"/>
      <c r="BX155" s="166"/>
      <c r="BY155" s="165"/>
      <c r="BZ155" s="165"/>
      <c r="CA155" s="165"/>
      <c r="CC155" s="166"/>
      <c r="CD155" s="166"/>
      <c r="CE155" s="165"/>
      <c r="CF155" s="165"/>
      <c r="CG155" s="165"/>
      <c r="CI155" s="166"/>
      <c r="CJ155" s="166"/>
      <c r="CK155" s="165"/>
      <c r="CL155" s="165"/>
      <c r="CM155" s="165"/>
      <c r="CO155" s="166"/>
      <c r="CP155" s="166"/>
      <c r="CQ155" s="165"/>
      <c r="CR155" s="165"/>
      <c r="CS155" s="165"/>
      <c r="CX155" s="111"/>
      <c r="CY155" s="166"/>
      <c r="CZ155" s="166"/>
      <c r="DA155" s="165"/>
      <c r="DB155" s="165"/>
      <c r="DC155" s="165"/>
      <c r="DE155" s="166"/>
      <c r="DF155" s="166"/>
      <c r="DG155" s="165"/>
      <c r="DH155" s="165"/>
      <c r="DI155" s="165"/>
      <c r="DK155" s="166"/>
      <c r="DL155" s="166"/>
      <c r="DM155" s="165"/>
      <c r="DN155" s="165"/>
      <c r="DO155" s="165"/>
      <c r="DQ155" s="166"/>
      <c r="DR155" s="166"/>
      <c r="DS155" s="165"/>
      <c r="DT155" s="165"/>
      <c r="DU155" s="165"/>
      <c r="DZ155" s="111"/>
      <c r="EA155" s="726"/>
      <c r="EB155" s="486"/>
      <c r="EC155" s="150"/>
      <c r="ED155" s="144"/>
      <c r="EF155" s="163"/>
      <c r="EG155" s="162"/>
      <c r="EH155" s="162"/>
      <c r="EI155" s="162"/>
      <c r="EJ155" s="162"/>
      <c r="EK155" s="162"/>
      <c r="EL155" s="162"/>
      <c r="EM155" s="162"/>
      <c r="EN155" s="162"/>
      <c r="EO155" s="162"/>
      <c r="EP155" s="162"/>
      <c r="EQ155" s="162"/>
      <c r="ER155" s="161"/>
      <c r="ES155" s="159"/>
      <c r="ET155" s="160"/>
      <c r="EU155" s="160"/>
      <c r="EV155" s="111"/>
      <c r="EW155" s="111"/>
      <c r="EX155" s="159"/>
      <c r="EY155" s="112"/>
      <c r="EZ155" s="112"/>
      <c r="FD155" s="163"/>
      <c r="FE155" s="162"/>
      <c r="FF155" s="162"/>
      <c r="FG155" s="162"/>
      <c r="FH155" s="162"/>
      <c r="FI155" s="162"/>
      <c r="FJ155" s="162"/>
      <c r="FK155" s="162"/>
      <c r="FL155" s="162"/>
      <c r="FM155" s="162"/>
      <c r="FN155" s="162"/>
      <c r="FO155" s="162"/>
      <c r="FP155" s="161"/>
      <c r="FQ155" s="159"/>
      <c r="FR155" s="160"/>
      <c r="FS155" s="160"/>
      <c r="FT155" s="159"/>
      <c r="FU155" s="111"/>
      <c r="FV155" s="159"/>
      <c r="FW155" s="112"/>
      <c r="FX155" s="112"/>
    </row>
    <row r="156" spans="1:180" ht="16" customHeight="1" outlineLevel="1" x14ac:dyDescent="0.25">
      <c r="A156" s="150"/>
      <c r="B156" s="144"/>
      <c r="C156" s="915" t="str">
        <f t="shared" ref="C156:C162" si="405">"SE" &amp; ROW(C156)-ROW($C$138)-1</f>
        <v>SE17</v>
      </c>
      <c r="D156" s="943" t="s">
        <v>231</v>
      </c>
      <c r="E156" s="907"/>
      <c r="F156" s="907"/>
      <c r="G156" s="907"/>
      <c r="H156" s="908"/>
      <c r="I156" s="909" t="s">
        <v>84</v>
      </c>
      <c r="J156" s="843"/>
      <c r="K156" s="843"/>
      <c r="L156" s="844"/>
      <c r="M156" s="111"/>
      <c r="N156" s="698">
        <f>SUM(N157:N162)</f>
        <v>0</v>
      </c>
      <c r="O156" s="589">
        <f>SUM(O157:O162)</f>
        <v>0</v>
      </c>
      <c r="P156" s="478">
        <f>SUM(P157:P162)</f>
        <v>0</v>
      </c>
      <c r="Q156" s="111"/>
      <c r="R156" s="111"/>
      <c r="S156" s="712"/>
      <c r="T156" s="589">
        <f>SUM(T157:T162)</f>
        <v>0</v>
      </c>
      <c r="U156" s="223">
        <f>SUM(U157:U162)</f>
        <v>0</v>
      </c>
      <c r="V156" s="598"/>
      <c r="W156" s="478">
        <f>U156*V156</f>
        <v>0</v>
      </c>
      <c r="Y156" s="712"/>
      <c r="Z156" s="589">
        <f>SUM(Z157:Z162)</f>
        <v>0</v>
      </c>
      <c r="AA156" s="223">
        <f>SUM(AA157:AA162)</f>
        <v>0</v>
      </c>
      <c r="AB156" s="598"/>
      <c r="AC156" s="478">
        <f>AA156*AB156</f>
        <v>0</v>
      </c>
      <c r="AE156" s="712"/>
      <c r="AF156" s="589">
        <f>SUM(AF157:AF162)</f>
        <v>0</v>
      </c>
      <c r="AG156" s="223">
        <f>SUM(AG157:AG162)</f>
        <v>0</v>
      </c>
      <c r="AH156" s="598"/>
      <c r="AI156" s="478">
        <f>AG156*AH156</f>
        <v>0</v>
      </c>
      <c r="AK156" s="712"/>
      <c r="AL156" s="589">
        <f>SUM(AL157:AL162)</f>
        <v>0</v>
      </c>
      <c r="AM156" s="223">
        <f>SUM(AM157:AM162)</f>
        <v>0</v>
      </c>
      <c r="AN156" s="598"/>
      <c r="AO156" s="478">
        <f>AM156*AN156</f>
        <v>0</v>
      </c>
      <c r="AT156" s="111"/>
      <c r="AU156" s="173"/>
      <c r="AV156" s="172">
        <f>SUM(AV157:AV162)</f>
        <v>0</v>
      </c>
      <c r="AW156" s="170">
        <f>SUM(AW157:AW162)</f>
        <v>0</v>
      </c>
      <c r="AX156" s="170"/>
      <c r="AY156" s="170">
        <f>AW156*AX156</f>
        <v>0</v>
      </c>
      <c r="BA156" s="173"/>
      <c r="BB156" s="172">
        <f>SUM(BB157:BB162)</f>
        <v>0</v>
      </c>
      <c r="BC156" s="170">
        <f>SUM(BC157:BC162)</f>
        <v>0</v>
      </c>
      <c r="BD156" s="170"/>
      <c r="BE156" s="170">
        <f>BC156*BD156</f>
        <v>0</v>
      </c>
      <c r="BG156" s="173"/>
      <c r="BH156" s="172">
        <f>SUM(BH157:BH162)</f>
        <v>0</v>
      </c>
      <c r="BI156" s="170">
        <f>SUM(BI157:BI162)</f>
        <v>0</v>
      </c>
      <c r="BJ156" s="170"/>
      <c r="BK156" s="170">
        <f>BI156*BJ156</f>
        <v>0</v>
      </c>
      <c r="BM156" s="173"/>
      <c r="BN156" s="172">
        <f>SUM(BN157:BN162)</f>
        <v>0</v>
      </c>
      <c r="BO156" s="170">
        <f>SUM(BO157:BO162)</f>
        <v>0</v>
      </c>
      <c r="BP156" s="170"/>
      <c r="BQ156" s="170">
        <f>BO156*BP156</f>
        <v>0</v>
      </c>
      <c r="BV156" s="111"/>
      <c r="BW156" s="173"/>
      <c r="BX156" s="172">
        <f>SUM(BX157:BX162)</f>
        <v>0</v>
      </c>
      <c r="BY156" s="170">
        <f>SUM(BY157:BY162)</f>
        <v>0</v>
      </c>
      <c r="BZ156" s="170"/>
      <c r="CA156" s="170">
        <f>BY156*BZ156</f>
        <v>0</v>
      </c>
      <c r="CC156" s="173"/>
      <c r="CD156" s="172">
        <f>SUM(CD157:CD162)</f>
        <v>0</v>
      </c>
      <c r="CE156" s="170">
        <f>SUM(CE157:CE162)</f>
        <v>0</v>
      </c>
      <c r="CF156" s="170"/>
      <c r="CG156" s="170">
        <f>CE156*CF156</f>
        <v>0</v>
      </c>
      <c r="CI156" s="173"/>
      <c r="CJ156" s="172">
        <f>SUM(CJ157:CJ162)</f>
        <v>0</v>
      </c>
      <c r="CK156" s="170">
        <f>SUM(CK157:CK162)</f>
        <v>0</v>
      </c>
      <c r="CL156" s="170"/>
      <c r="CM156" s="170">
        <f>CK156*CL156</f>
        <v>0</v>
      </c>
      <c r="CO156" s="173"/>
      <c r="CP156" s="172">
        <f>SUM(CP157:CP162)</f>
        <v>0</v>
      </c>
      <c r="CQ156" s="170">
        <f>SUM(CQ157:CQ162)</f>
        <v>0</v>
      </c>
      <c r="CR156" s="170"/>
      <c r="CS156" s="170">
        <f>CQ156*CR156</f>
        <v>0</v>
      </c>
      <c r="CX156" s="111"/>
      <c r="CY156" s="173"/>
      <c r="CZ156" s="172">
        <f>SUM(CZ157:CZ162)</f>
        <v>0</v>
      </c>
      <c r="DA156" s="170">
        <f>SUM(DA157:DA162)</f>
        <v>0</v>
      </c>
      <c r="DB156" s="170"/>
      <c r="DC156" s="170">
        <f>DA156*DB156</f>
        <v>0</v>
      </c>
      <c r="DE156" s="173"/>
      <c r="DF156" s="172">
        <f>SUM(DF157:DF162)</f>
        <v>0</v>
      </c>
      <c r="DG156" s="170">
        <f>SUM(DG157:DG162)</f>
        <v>0</v>
      </c>
      <c r="DH156" s="170"/>
      <c r="DI156" s="170">
        <f>DG156*DH156</f>
        <v>0</v>
      </c>
      <c r="DK156" s="173"/>
      <c r="DL156" s="172">
        <f>SUM(DL157:DL162)</f>
        <v>0</v>
      </c>
      <c r="DM156" s="170">
        <f>SUM(DM157:DM162)</f>
        <v>0</v>
      </c>
      <c r="DN156" s="170"/>
      <c r="DO156" s="170">
        <f>DM156*DN156</f>
        <v>0</v>
      </c>
      <c r="DQ156" s="173"/>
      <c r="DR156" s="172">
        <f>SUM(DR157:DR162)</f>
        <v>0</v>
      </c>
      <c r="DS156" s="170">
        <f>SUM(DS157:DS162)</f>
        <v>0</v>
      </c>
      <c r="DT156" s="170"/>
      <c r="DU156" s="170">
        <f>DS156*DT156</f>
        <v>0</v>
      </c>
      <c r="DZ156" s="111"/>
      <c r="EA156" s="726">
        <f>SUMPRODUCT((S$100:DU$100=V$100)*(S156:DU156))</f>
        <v>0</v>
      </c>
      <c r="EB156" s="486">
        <f>SUMPRODUCT((S$100:DU$100=W$100)*(S156:DU156))</f>
        <v>0</v>
      </c>
      <c r="EC156" s="150"/>
      <c r="ED156" s="144"/>
      <c r="EF156" s="163"/>
      <c r="EG156" s="162"/>
      <c r="EH156" s="162"/>
      <c r="EI156" s="162"/>
      <c r="EJ156" s="162"/>
      <c r="EK156" s="162"/>
      <c r="EL156" s="162"/>
      <c r="EM156" s="162"/>
      <c r="EN156" s="162"/>
      <c r="EO156" s="162"/>
      <c r="EP156" s="162"/>
      <c r="EQ156" s="162"/>
      <c r="ER156" s="161"/>
      <c r="ES156" s="159"/>
      <c r="ET156" s="160"/>
      <c r="EU156" s="160"/>
      <c r="EV156" s="111"/>
      <c r="EW156" s="111"/>
      <c r="EX156" s="159"/>
      <c r="EY156" s="112"/>
      <c r="EZ156" s="112"/>
      <c r="FD156" s="163"/>
      <c r="FE156" s="162"/>
      <c r="FF156" s="162"/>
      <c r="FG156" s="162"/>
      <c r="FH156" s="162"/>
      <c r="FI156" s="162"/>
      <c r="FJ156" s="162"/>
      <c r="FK156" s="162"/>
      <c r="FL156" s="162"/>
      <c r="FM156" s="162"/>
      <c r="FN156" s="162"/>
      <c r="FO156" s="162"/>
      <c r="FP156" s="161"/>
      <c r="FQ156" s="159"/>
      <c r="FR156" s="160"/>
      <c r="FS156" s="160"/>
      <c r="FT156" s="159"/>
      <c r="FU156" s="111"/>
      <c r="FV156" s="159"/>
      <c r="FW156" s="112"/>
      <c r="FX156" s="112"/>
    </row>
    <row r="157" spans="1:180" ht="18" customHeight="1" outlineLevel="2" x14ac:dyDescent="0.25">
      <c r="A157" s="150"/>
      <c r="B157" s="144"/>
      <c r="C157" s="913" t="str">
        <f t="shared" si="405"/>
        <v>SE18</v>
      </c>
      <c r="D157" s="938" t="s">
        <v>232</v>
      </c>
      <c r="E157" s="756"/>
      <c r="F157" s="756"/>
      <c r="G157" s="756"/>
      <c r="H157" s="821"/>
      <c r="I157" s="822"/>
      <c r="J157" s="823" t="s">
        <v>61</v>
      </c>
      <c r="K157" s="823" t="s">
        <v>61</v>
      </c>
      <c r="L157" s="824">
        <v>0</v>
      </c>
      <c r="M157" s="111"/>
      <c r="N157" s="696"/>
      <c r="O157" s="591"/>
      <c r="P157" s="478">
        <f t="shared" ref="P157:P162" si="406">N157*$L157</f>
        <v>0</v>
      </c>
      <c r="Q157" s="111"/>
      <c r="R157" s="111"/>
      <c r="S157" s="713">
        <f t="shared" ref="S157:S162" si="407">L157</f>
        <v>0</v>
      </c>
      <c r="T157" s="171">
        <f t="shared" ref="T157:T162" si="408">N157</f>
        <v>0</v>
      </c>
      <c r="U157" s="223">
        <f t="shared" ref="U157:U162" si="409">S157*T157</f>
        <v>0</v>
      </c>
      <c r="V157" s="599"/>
      <c r="W157" s="714"/>
      <c r="Y157" s="713">
        <f t="shared" ref="Y157:Y162" si="410">S157*(1+$AC$97)</f>
        <v>0</v>
      </c>
      <c r="Z157" s="171">
        <f t="shared" ref="Z157:Z162" si="411">T157*(1-$AC$99)</f>
        <v>0</v>
      </c>
      <c r="AA157" s="223">
        <f t="shared" ref="AA157:AA162" si="412">Y157*Z157</f>
        <v>0</v>
      </c>
      <c r="AB157" s="599"/>
      <c r="AC157" s="714"/>
      <c r="AE157" s="713">
        <f t="shared" ref="AE157:AE162" si="413">Y157*(1+$AI$97)</f>
        <v>0</v>
      </c>
      <c r="AF157" s="171">
        <f t="shared" ref="AF157:AF162" si="414">Z157*(1-$AI$99)</f>
        <v>0</v>
      </c>
      <c r="AG157" s="223">
        <f t="shared" ref="AG157:AG162" si="415">AE157*AF157</f>
        <v>0</v>
      </c>
      <c r="AH157" s="599"/>
      <c r="AI157" s="714"/>
      <c r="AK157" s="713">
        <f t="shared" ref="AK157:AK162" si="416">AE157*(1+$AO$97)</f>
        <v>0</v>
      </c>
      <c r="AL157" s="171">
        <f t="shared" ref="AL157:AL162" si="417">AF157*(1-$AO$99)</f>
        <v>0</v>
      </c>
      <c r="AM157" s="223">
        <f t="shared" ref="AM157:AM162" si="418">AK157*AL157</f>
        <v>0</v>
      </c>
      <c r="AN157" s="599"/>
      <c r="AO157" s="714"/>
      <c r="AT157" s="111"/>
      <c r="AU157" s="169">
        <f t="shared" ref="AU157:AU162" si="419">AK157*(1+$AY$97)</f>
        <v>0</v>
      </c>
      <c r="AV157" s="171">
        <f t="shared" ref="AV157:AV162" si="420">AL157*(1-$AY$99)</f>
        <v>0</v>
      </c>
      <c r="AW157" s="170">
        <f t="shared" ref="AW157:AW162" si="421">AU157*AV157</f>
        <v>0</v>
      </c>
      <c r="AX157" s="165"/>
      <c r="AY157" s="111"/>
      <c r="BA157" s="169">
        <f t="shared" ref="BA157:BA162" si="422">AU157*(1+$BE$97)</f>
        <v>0</v>
      </c>
      <c r="BB157" s="171">
        <f t="shared" ref="BB157:BB162" si="423">AV157*(1-$BE$99)</f>
        <v>0</v>
      </c>
      <c r="BC157" s="170">
        <f t="shared" ref="BC157:BC162" si="424">BA157*BB157</f>
        <v>0</v>
      </c>
      <c r="BD157" s="165"/>
      <c r="BE157" s="111"/>
      <c r="BG157" s="169">
        <f t="shared" ref="BG157:BG162" si="425">BA157*(1+$BK$97)</f>
        <v>0</v>
      </c>
      <c r="BH157" s="171">
        <f t="shared" ref="BH157:BH162" si="426">BB157*(1-$BK$99)</f>
        <v>0</v>
      </c>
      <c r="BI157" s="170">
        <f t="shared" ref="BI157:BI162" si="427">BG157*BH157</f>
        <v>0</v>
      </c>
      <c r="BJ157" s="165"/>
      <c r="BK157" s="111"/>
      <c r="BM157" s="169">
        <f t="shared" ref="BM157:BM162" si="428">BG157*(1+$BQ$97)</f>
        <v>0</v>
      </c>
      <c r="BN157" s="171">
        <f t="shared" ref="BN157:BN162" si="429">BH157*(1-$BQ$99)</f>
        <v>0</v>
      </c>
      <c r="BO157" s="170">
        <f t="shared" ref="BO157:BO162" si="430">BM157*BN157</f>
        <v>0</v>
      </c>
      <c r="BP157" s="165"/>
      <c r="BQ157" s="111"/>
      <c r="BV157" s="111"/>
      <c r="BW157" s="169">
        <f t="shared" ref="BW157:BW162" si="431">BM157*(1+$CA$97)</f>
        <v>0</v>
      </c>
      <c r="BX157" s="171">
        <f t="shared" ref="BX157:BX162" si="432">BN157*(1-$CA$99)</f>
        <v>0</v>
      </c>
      <c r="BY157" s="170">
        <f t="shared" ref="BY157:BY162" si="433">BW157*BX157</f>
        <v>0</v>
      </c>
      <c r="BZ157" s="165"/>
      <c r="CA157" s="111"/>
      <c r="CC157" s="169">
        <f t="shared" ref="CC157:CC162" si="434">BW157*(1+$CG$97)</f>
        <v>0</v>
      </c>
      <c r="CD157" s="171">
        <f t="shared" ref="CD157:CD162" si="435">BX157*(1-$CG$99)</f>
        <v>0</v>
      </c>
      <c r="CE157" s="170">
        <f t="shared" ref="CE157:CE162" si="436">CC157*CD157</f>
        <v>0</v>
      </c>
      <c r="CF157" s="165"/>
      <c r="CG157" s="111"/>
      <c r="CI157" s="169">
        <f t="shared" ref="CI157:CI162" si="437">CC157*(1+$CM$97)</f>
        <v>0</v>
      </c>
      <c r="CJ157" s="171">
        <f t="shared" ref="CJ157:CJ162" si="438">CD157*(1-$CM$99)</f>
        <v>0</v>
      </c>
      <c r="CK157" s="170">
        <f t="shared" ref="CK157:CK162" si="439">CI157*CJ157</f>
        <v>0</v>
      </c>
      <c r="CL157" s="165"/>
      <c r="CM157" s="111"/>
      <c r="CO157" s="169">
        <f t="shared" ref="CO157:CO162" si="440">CI157*(1+$CS$97)</f>
        <v>0</v>
      </c>
      <c r="CP157" s="171">
        <f t="shared" ref="CP157:CP162" si="441">CJ157*(1-$CS$99)</f>
        <v>0</v>
      </c>
      <c r="CQ157" s="170">
        <f t="shared" ref="CQ157:CQ162" si="442">CO157*CP157</f>
        <v>0</v>
      </c>
      <c r="CR157" s="165"/>
      <c r="CS157" s="111"/>
      <c r="CX157" s="111"/>
      <c r="CY157" s="169">
        <f>CO157*(1+$DC$97)</f>
        <v>0</v>
      </c>
      <c r="CZ157" s="171">
        <f>CP157*(1-$DC$99)</f>
        <v>0</v>
      </c>
      <c r="DA157" s="170">
        <f t="shared" ref="DA157:DA162" si="443">CY157*CZ157</f>
        <v>0</v>
      </c>
      <c r="DB157" s="165"/>
      <c r="DC157" s="111"/>
      <c r="DE157" s="169">
        <f>CY157*(1+$DI$97)</f>
        <v>0</v>
      </c>
      <c r="DF157" s="171">
        <f>CZ157*(1-$DI$99)</f>
        <v>0</v>
      </c>
      <c r="DG157" s="170">
        <f t="shared" ref="DG157:DG162" si="444">DE157*DF157</f>
        <v>0</v>
      </c>
      <c r="DH157" s="165"/>
      <c r="DI157" s="111"/>
      <c r="DK157" s="169">
        <f>DE157*(1+$DO$97)</f>
        <v>0</v>
      </c>
      <c r="DL157" s="171">
        <f>DF157*(1-$DO$99)</f>
        <v>0</v>
      </c>
      <c r="DM157" s="170">
        <f t="shared" ref="DM157:DM162" si="445">DK157*DL157</f>
        <v>0</v>
      </c>
      <c r="DN157" s="165"/>
      <c r="DO157" s="111"/>
      <c r="DQ157" s="169">
        <f>DK157*(1+$DU$97)</f>
        <v>0</v>
      </c>
      <c r="DR157" s="171">
        <f>DL157*(1-$DU$99)</f>
        <v>0</v>
      </c>
      <c r="DS157" s="170">
        <f t="shared" ref="DS157:DS162" si="446">DQ157*DR157</f>
        <v>0</v>
      </c>
      <c r="DT157" s="165"/>
      <c r="DU157" s="111"/>
      <c r="DZ157" s="111"/>
      <c r="EA157" s="726"/>
      <c r="EB157" s="486"/>
      <c r="EC157" s="150"/>
      <c r="ED157" s="144"/>
      <c r="EF157" s="163"/>
      <c r="EG157" s="162"/>
      <c r="EH157" s="162"/>
      <c r="EI157" s="162"/>
      <c r="EJ157" s="162"/>
      <c r="EK157" s="162"/>
      <c r="EL157" s="162"/>
      <c r="EM157" s="162"/>
      <c r="EN157" s="162"/>
      <c r="EO157" s="162"/>
      <c r="EP157" s="162"/>
      <c r="EQ157" s="162"/>
      <c r="ER157" s="161"/>
      <c r="ES157" s="159"/>
      <c r="ET157" s="160"/>
      <c r="EU157" s="160"/>
      <c r="EV157" s="111"/>
      <c r="EW157" s="111"/>
      <c r="EX157" s="159"/>
      <c r="EY157" s="112"/>
      <c r="EZ157" s="112"/>
      <c r="FD157" s="163"/>
      <c r="FE157" s="162"/>
      <c r="FF157" s="162"/>
      <c r="FG157" s="162"/>
      <c r="FH157" s="162"/>
      <c r="FI157" s="162"/>
      <c r="FJ157" s="162"/>
      <c r="FK157" s="162"/>
      <c r="FL157" s="162"/>
      <c r="FM157" s="162"/>
      <c r="FN157" s="162"/>
      <c r="FO157" s="162"/>
      <c r="FP157" s="161"/>
      <c r="FQ157" s="159"/>
      <c r="FR157" s="160"/>
      <c r="FS157" s="160"/>
      <c r="FT157" s="159"/>
      <c r="FU157" s="111"/>
      <c r="FV157" s="159"/>
      <c r="FW157" s="112"/>
      <c r="FX157" s="112"/>
    </row>
    <row r="158" spans="1:180" ht="17.25" customHeight="1" outlineLevel="2" x14ac:dyDescent="0.25">
      <c r="A158" s="150"/>
      <c r="B158" s="144"/>
      <c r="C158" s="913" t="str">
        <f t="shared" si="405"/>
        <v>SE19</v>
      </c>
      <c r="D158" s="938" t="s">
        <v>222</v>
      </c>
      <c r="E158" s="773"/>
      <c r="F158" s="773"/>
      <c r="G158" s="773"/>
      <c r="H158" s="831"/>
      <c r="I158" s="832"/>
      <c r="J158" s="833" t="s">
        <v>61</v>
      </c>
      <c r="K158" s="833" t="s">
        <v>61</v>
      </c>
      <c r="L158" s="834">
        <v>0</v>
      </c>
      <c r="M158" s="111"/>
      <c r="N158" s="696"/>
      <c r="O158" s="591"/>
      <c r="P158" s="478">
        <f t="shared" si="406"/>
        <v>0</v>
      </c>
      <c r="Q158" s="111"/>
      <c r="R158" s="111"/>
      <c r="S158" s="713">
        <f t="shared" si="407"/>
        <v>0</v>
      </c>
      <c r="T158" s="171">
        <f t="shared" si="408"/>
        <v>0</v>
      </c>
      <c r="U158" s="223">
        <f t="shared" si="409"/>
        <v>0</v>
      </c>
      <c r="V158" s="599"/>
      <c r="W158" s="714"/>
      <c r="Y158" s="713">
        <f t="shared" si="410"/>
        <v>0</v>
      </c>
      <c r="Z158" s="171">
        <f t="shared" si="411"/>
        <v>0</v>
      </c>
      <c r="AA158" s="223">
        <f t="shared" si="412"/>
        <v>0</v>
      </c>
      <c r="AB158" s="599"/>
      <c r="AC158" s="714"/>
      <c r="AE158" s="713">
        <f t="shared" si="413"/>
        <v>0</v>
      </c>
      <c r="AF158" s="171">
        <f t="shared" si="414"/>
        <v>0</v>
      </c>
      <c r="AG158" s="223">
        <f t="shared" si="415"/>
        <v>0</v>
      </c>
      <c r="AH158" s="599"/>
      <c r="AI158" s="714"/>
      <c r="AK158" s="713">
        <f t="shared" si="416"/>
        <v>0</v>
      </c>
      <c r="AL158" s="171">
        <f t="shared" si="417"/>
        <v>0</v>
      </c>
      <c r="AM158" s="223">
        <f t="shared" si="418"/>
        <v>0</v>
      </c>
      <c r="AN158" s="599"/>
      <c r="AO158" s="714"/>
      <c r="AT158" s="111"/>
      <c r="AU158" s="169">
        <f t="shared" si="419"/>
        <v>0</v>
      </c>
      <c r="AV158" s="171">
        <f t="shared" si="420"/>
        <v>0</v>
      </c>
      <c r="AW158" s="170">
        <f t="shared" si="421"/>
        <v>0</v>
      </c>
      <c r="AX158" s="165"/>
      <c r="AY158" s="111"/>
      <c r="BA158" s="169">
        <f t="shared" si="422"/>
        <v>0</v>
      </c>
      <c r="BB158" s="171">
        <f t="shared" si="423"/>
        <v>0</v>
      </c>
      <c r="BC158" s="170">
        <f t="shared" si="424"/>
        <v>0</v>
      </c>
      <c r="BD158" s="165"/>
      <c r="BE158" s="111"/>
      <c r="BG158" s="169">
        <f t="shared" si="425"/>
        <v>0</v>
      </c>
      <c r="BH158" s="171">
        <f t="shared" si="426"/>
        <v>0</v>
      </c>
      <c r="BI158" s="170">
        <f t="shared" si="427"/>
        <v>0</v>
      </c>
      <c r="BJ158" s="165"/>
      <c r="BK158" s="111"/>
      <c r="BM158" s="169">
        <f t="shared" si="428"/>
        <v>0</v>
      </c>
      <c r="BN158" s="171">
        <f t="shared" si="429"/>
        <v>0</v>
      </c>
      <c r="BO158" s="170">
        <f t="shared" si="430"/>
        <v>0</v>
      </c>
      <c r="BP158" s="165"/>
      <c r="BQ158" s="111"/>
      <c r="BV158" s="111"/>
      <c r="BW158" s="169">
        <f t="shared" si="431"/>
        <v>0</v>
      </c>
      <c r="BX158" s="171">
        <f t="shared" si="432"/>
        <v>0</v>
      </c>
      <c r="BY158" s="170">
        <f t="shared" si="433"/>
        <v>0</v>
      </c>
      <c r="BZ158" s="165"/>
      <c r="CA158" s="111"/>
      <c r="CC158" s="169">
        <f t="shared" si="434"/>
        <v>0</v>
      </c>
      <c r="CD158" s="171">
        <f t="shared" si="435"/>
        <v>0</v>
      </c>
      <c r="CE158" s="170">
        <f t="shared" si="436"/>
        <v>0</v>
      </c>
      <c r="CF158" s="165"/>
      <c r="CG158" s="111"/>
      <c r="CI158" s="169">
        <f t="shared" si="437"/>
        <v>0</v>
      </c>
      <c r="CJ158" s="171">
        <f t="shared" si="438"/>
        <v>0</v>
      </c>
      <c r="CK158" s="170">
        <f t="shared" si="439"/>
        <v>0</v>
      </c>
      <c r="CL158" s="165"/>
      <c r="CM158" s="111"/>
      <c r="CO158" s="169">
        <f t="shared" si="440"/>
        <v>0</v>
      </c>
      <c r="CP158" s="171">
        <f t="shared" si="441"/>
        <v>0</v>
      </c>
      <c r="CQ158" s="170">
        <f t="shared" si="442"/>
        <v>0</v>
      </c>
      <c r="CR158" s="165"/>
      <c r="CS158" s="111"/>
      <c r="CX158" s="111"/>
      <c r="CY158" s="169">
        <f t="shared" ref="CY158:CY162" si="447">CO158*(1+$DC$97)</f>
        <v>0</v>
      </c>
      <c r="CZ158" s="171">
        <f t="shared" ref="CZ158:CZ162" si="448">CP158*(1-$DC$99)</f>
        <v>0</v>
      </c>
      <c r="DA158" s="170">
        <f t="shared" si="443"/>
        <v>0</v>
      </c>
      <c r="DB158" s="165"/>
      <c r="DC158" s="111"/>
      <c r="DE158" s="169">
        <f t="shared" ref="DE158:DE162" si="449">CY158*(1+$DI$97)</f>
        <v>0</v>
      </c>
      <c r="DF158" s="171">
        <f t="shared" ref="DF158:DF162" si="450">CZ158*(1-$DI$99)</f>
        <v>0</v>
      </c>
      <c r="DG158" s="170">
        <f t="shared" si="444"/>
        <v>0</v>
      </c>
      <c r="DH158" s="165"/>
      <c r="DI158" s="111"/>
      <c r="DK158" s="169">
        <f t="shared" ref="DK158:DK162" si="451">DE158*(1+$DO$97)</f>
        <v>0</v>
      </c>
      <c r="DL158" s="171">
        <f t="shared" ref="DL158:DL162" si="452">DF158*(1-$DO$99)</f>
        <v>0</v>
      </c>
      <c r="DM158" s="170">
        <f t="shared" si="445"/>
        <v>0</v>
      </c>
      <c r="DN158" s="165"/>
      <c r="DO158" s="111"/>
      <c r="DQ158" s="169">
        <f t="shared" ref="DQ158:DQ162" si="453">DK158*(1+$DU$97)</f>
        <v>0</v>
      </c>
      <c r="DR158" s="171">
        <f t="shared" ref="DR158:DR162" si="454">DL158*(1-$DU$99)</f>
        <v>0</v>
      </c>
      <c r="DS158" s="170">
        <f t="shared" si="446"/>
        <v>0</v>
      </c>
      <c r="DT158" s="165"/>
      <c r="DU158" s="111"/>
      <c r="DZ158" s="111"/>
      <c r="EA158" s="726"/>
      <c r="EB158" s="486"/>
      <c r="EC158" s="150"/>
      <c r="ED158" s="144"/>
      <c r="EF158" s="163"/>
      <c r="EG158" s="162"/>
      <c r="EH158" s="162"/>
      <c r="EI158" s="162"/>
      <c r="EJ158" s="162"/>
      <c r="EK158" s="162"/>
      <c r="EL158" s="162"/>
      <c r="EM158" s="162"/>
      <c r="EN158" s="162"/>
      <c r="EO158" s="162"/>
      <c r="EP158" s="162"/>
      <c r="EQ158" s="162"/>
      <c r="ER158" s="161"/>
      <c r="ES158" s="159"/>
      <c r="ET158" s="160"/>
      <c r="EU158" s="160"/>
      <c r="EV158" s="111"/>
      <c r="EW158" s="111"/>
      <c r="EX158" s="159"/>
      <c r="EY158" s="112"/>
      <c r="EZ158" s="112"/>
      <c r="FD158" s="163"/>
      <c r="FE158" s="162"/>
      <c r="FF158" s="162"/>
      <c r="FG158" s="162"/>
      <c r="FH158" s="162"/>
      <c r="FI158" s="162"/>
      <c r="FJ158" s="162"/>
      <c r="FK158" s="162"/>
      <c r="FL158" s="162"/>
      <c r="FM158" s="162"/>
      <c r="FN158" s="162"/>
      <c r="FO158" s="162"/>
      <c r="FP158" s="161"/>
      <c r="FQ158" s="159"/>
      <c r="FR158" s="160"/>
      <c r="FS158" s="160"/>
      <c r="FT158" s="159"/>
      <c r="FU158" s="111"/>
      <c r="FV158" s="159"/>
      <c r="FW158" s="112"/>
      <c r="FX158" s="112"/>
    </row>
    <row r="159" spans="1:180" ht="18" customHeight="1" outlineLevel="2" x14ac:dyDescent="0.25">
      <c r="A159" s="150"/>
      <c r="B159" s="144"/>
      <c r="C159" s="915" t="str">
        <f t="shared" si="405"/>
        <v>SE20</v>
      </c>
      <c r="D159" s="941" t="s">
        <v>233</v>
      </c>
      <c r="E159" s="773"/>
      <c r="F159" s="773"/>
      <c r="G159" s="773"/>
      <c r="H159" s="831"/>
      <c r="I159" s="832"/>
      <c r="J159" s="833" t="s">
        <v>61</v>
      </c>
      <c r="K159" s="833" t="s">
        <v>61</v>
      </c>
      <c r="L159" s="834">
        <v>0</v>
      </c>
      <c r="M159" s="111"/>
      <c r="N159" s="696"/>
      <c r="O159" s="591"/>
      <c r="P159" s="478">
        <f t="shared" si="406"/>
        <v>0</v>
      </c>
      <c r="Q159" s="111"/>
      <c r="R159" s="111"/>
      <c r="S159" s="713">
        <f t="shared" si="407"/>
        <v>0</v>
      </c>
      <c r="T159" s="171">
        <f t="shared" si="408"/>
        <v>0</v>
      </c>
      <c r="U159" s="223">
        <f t="shared" si="409"/>
        <v>0</v>
      </c>
      <c r="V159" s="599"/>
      <c r="W159" s="714"/>
      <c r="Y159" s="713">
        <f t="shared" si="410"/>
        <v>0</v>
      </c>
      <c r="Z159" s="171">
        <f t="shared" si="411"/>
        <v>0</v>
      </c>
      <c r="AA159" s="223">
        <f t="shared" si="412"/>
        <v>0</v>
      </c>
      <c r="AB159" s="599"/>
      <c r="AC159" s="714"/>
      <c r="AE159" s="713">
        <f t="shared" si="413"/>
        <v>0</v>
      </c>
      <c r="AF159" s="171">
        <f t="shared" si="414"/>
        <v>0</v>
      </c>
      <c r="AG159" s="223">
        <f t="shared" si="415"/>
        <v>0</v>
      </c>
      <c r="AH159" s="599"/>
      <c r="AI159" s="714"/>
      <c r="AK159" s="713">
        <f t="shared" si="416"/>
        <v>0</v>
      </c>
      <c r="AL159" s="171">
        <f t="shared" si="417"/>
        <v>0</v>
      </c>
      <c r="AM159" s="223">
        <f t="shared" si="418"/>
        <v>0</v>
      </c>
      <c r="AN159" s="599"/>
      <c r="AO159" s="714"/>
      <c r="AT159" s="111"/>
      <c r="AU159" s="169">
        <f t="shared" si="419"/>
        <v>0</v>
      </c>
      <c r="AV159" s="171">
        <f t="shared" si="420"/>
        <v>0</v>
      </c>
      <c r="AW159" s="170">
        <f t="shared" si="421"/>
        <v>0</v>
      </c>
      <c r="AX159" s="165"/>
      <c r="AY159" s="111"/>
      <c r="BA159" s="169">
        <f t="shared" si="422"/>
        <v>0</v>
      </c>
      <c r="BB159" s="171">
        <f t="shared" si="423"/>
        <v>0</v>
      </c>
      <c r="BC159" s="170">
        <f t="shared" si="424"/>
        <v>0</v>
      </c>
      <c r="BD159" s="165"/>
      <c r="BE159" s="111"/>
      <c r="BG159" s="169">
        <f t="shared" si="425"/>
        <v>0</v>
      </c>
      <c r="BH159" s="171">
        <f t="shared" si="426"/>
        <v>0</v>
      </c>
      <c r="BI159" s="170">
        <f t="shared" si="427"/>
        <v>0</v>
      </c>
      <c r="BJ159" s="165"/>
      <c r="BK159" s="111"/>
      <c r="BM159" s="169">
        <f t="shared" si="428"/>
        <v>0</v>
      </c>
      <c r="BN159" s="171">
        <f t="shared" si="429"/>
        <v>0</v>
      </c>
      <c r="BO159" s="170">
        <f t="shared" si="430"/>
        <v>0</v>
      </c>
      <c r="BP159" s="165"/>
      <c r="BQ159" s="111"/>
      <c r="BV159" s="111"/>
      <c r="BW159" s="169">
        <f t="shared" si="431"/>
        <v>0</v>
      </c>
      <c r="BX159" s="171">
        <f t="shared" si="432"/>
        <v>0</v>
      </c>
      <c r="BY159" s="170">
        <f t="shared" si="433"/>
        <v>0</v>
      </c>
      <c r="BZ159" s="165"/>
      <c r="CA159" s="111"/>
      <c r="CC159" s="169">
        <f t="shared" si="434"/>
        <v>0</v>
      </c>
      <c r="CD159" s="171">
        <f t="shared" si="435"/>
        <v>0</v>
      </c>
      <c r="CE159" s="170">
        <f t="shared" si="436"/>
        <v>0</v>
      </c>
      <c r="CF159" s="165"/>
      <c r="CG159" s="111"/>
      <c r="CI159" s="169">
        <f t="shared" si="437"/>
        <v>0</v>
      </c>
      <c r="CJ159" s="171">
        <f t="shared" si="438"/>
        <v>0</v>
      </c>
      <c r="CK159" s="170">
        <f t="shared" si="439"/>
        <v>0</v>
      </c>
      <c r="CL159" s="165"/>
      <c r="CM159" s="111"/>
      <c r="CO159" s="169">
        <f t="shared" si="440"/>
        <v>0</v>
      </c>
      <c r="CP159" s="171">
        <f t="shared" si="441"/>
        <v>0</v>
      </c>
      <c r="CQ159" s="170">
        <f t="shared" si="442"/>
        <v>0</v>
      </c>
      <c r="CR159" s="165"/>
      <c r="CS159" s="111"/>
      <c r="CX159" s="111"/>
      <c r="CY159" s="169">
        <f t="shared" si="447"/>
        <v>0</v>
      </c>
      <c r="CZ159" s="171">
        <f t="shared" si="448"/>
        <v>0</v>
      </c>
      <c r="DA159" s="170">
        <f t="shared" si="443"/>
        <v>0</v>
      </c>
      <c r="DB159" s="165"/>
      <c r="DC159" s="111"/>
      <c r="DE159" s="169">
        <f t="shared" si="449"/>
        <v>0</v>
      </c>
      <c r="DF159" s="171">
        <f t="shared" si="450"/>
        <v>0</v>
      </c>
      <c r="DG159" s="170">
        <f t="shared" si="444"/>
        <v>0</v>
      </c>
      <c r="DH159" s="165"/>
      <c r="DI159" s="111"/>
      <c r="DK159" s="169">
        <f t="shared" si="451"/>
        <v>0</v>
      </c>
      <c r="DL159" s="171">
        <f t="shared" si="452"/>
        <v>0</v>
      </c>
      <c r="DM159" s="170">
        <f t="shared" si="445"/>
        <v>0</v>
      </c>
      <c r="DN159" s="165"/>
      <c r="DO159" s="111"/>
      <c r="DQ159" s="169">
        <f t="shared" si="453"/>
        <v>0</v>
      </c>
      <c r="DR159" s="171">
        <f t="shared" si="454"/>
        <v>0</v>
      </c>
      <c r="DS159" s="170">
        <f t="shared" si="446"/>
        <v>0</v>
      </c>
      <c r="DT159" s="165"/>
      <c r="DU159" s="111"/>
      <c r="DZ159" s="111"/>
      <c r="EA159" s="726"/>
      <c r="EB159" s="486"/>
      <c r="EC159" s="150"/>
      <c r="ED159" s="144"/>
      <c r="EF159" s="163"/>
      <c r="EG159" s="162"/>
      <c r="EH159" s="162"/>
      <c r="EI159" s="162"/>
      <c r="EJ159" s="162"/>
      <c r="EK159" s="162"/>
      <c r="EL159" s="162"/>
      <c r="EM159" s="162"/>
      <c r="EN159" s="162"/>
      <c r="EO159" s="162"/>
      <c r="EP159" s="162"/>
      <c r="EQ159" s="162"/>
      <c r="ER159" s="161"/>
      <c r="ES159" s="159"/>
      <c r="ET159" s="160"/>
      <c r="EU159" s="160"/>
      <c r="EV159" s="111"/>
      <c r="EW159" s="111"/>
      <c r="EX159" s="159"/>
      <c r="EY159" s="112"/>
      <c r="EZ159" s="112"/>
      <c r="FD159" s="163"/>
      <c r="FE159" s="162"/>
      <c r="FF159" s="162"/>
      <c r="FG159" s="162"/>
      <c r="FH159" s="162"/>
      <c r="FI159" s="162"/>
      <c r="FJ159" s="162"/>
      <c r="FK159" s="162"/>
      <c r="FL159" s="162"/>
      <c r="FM159" s="162"/>
      <c r="FN159" s="162"/>
      <c r="FO159" s="162"/>
      <c r="FP159" s="161"/>
      <c r="FQ159" s="159"/>
      <c r="FR159" s="160"/>
      <c r="FS159" s="160"/>
      <c r="FT159" s="159"/>
      <c r="FU159" s="111"/>
      <c r="FV159" s="159"/>
      <c r="FW159" s="112"/>
      <c r="FX159" s="112"/>
    </row>
    <row r="160" spans="1:180" ht="15.75" customHeight="1" outlineLevel="2" x14ac:dyDescent="0.25">
      <c r="A160" s="150"/>
      <c r="B160" s="144"/>
      <c r="C160" s="913" t="str">
        <f t="shared" si="405"/>
        <v>SE21</v>
      </c>
      <c r="D160" s="938" t="s">
        <v>234</v>
      </c>
      <c r="E160" s="773"/>
      <c r="F160" s="773"/>
      <c r="G160" s="773"/>
      <c r="H160" s="831"/>
      <c r="I160" s="832"/>
      <c r="J160" s="833" t="s">
        <v>61</v>
      </c>
      <c r="K160" s="833" t="s">
        <v>61</v>
      </c>
      <c r="L160" s="834">
        <v>0</v>
      </c>
      <c r="M160" s="111"/>
      <c r="N160" s="696"/>
      <c r="O160" s="591"/>
      <c r="P160" s="478">
        <f t="shared" si="406"/>
        <v>0</v>
      </c>
      <c r="Q160" s="111"/>
      <c r="R160" s="111"/>
      <c r="S160" s="713">
        <f t="shared" si="407"/>
        <v>0</v>
      </c>
      <c r="T160" s="171">
        <f t="shared" si="408"/>
        <v>0</v>
      </c>
      <c r="U160" s="223">
        <f t="shared" si="409"/>
        <v>0</v>
      </c>
      <c r="V160" s="599"/>
      <c r="W160" s="714"/>
      <c r="Y160" s="713">
        <f t="shared" si="410"/>
        <v>0</v>
      </c>
      <c r="Z160" s="171">
        <f t="shared" si="411"/>
        <v>0</v>
      </c>
      <c r="AA160" s="223">
        <f t="shared" si="412"/>
        <v>0</v>
      </c>
      <c r="AB160" s="599"/>
      <c r="AC160" s="714"/>
      <c r="AE160" s="713">
        <f t="shared" si="413"/>
        <v>0</v>
      </c>
      <c r="AF160" s="171">
        <f t="shared" si="414"/>
        <v>0</v>
      </c>
      <c r="AG160" s="223">
        <f t="shared" si="415"/>
        <v>0</v>
      </c>
      <c r="AH160" s="599"/>
      <c r="AI160" s="714"/>
      <c r="AK160" s="713">
        <f t="shared" si="416"/>
        <v>0</v>
      </c>
      <c r="AL160" s="171">
        <f t="shared" si="417"/>
        <v>0</v>
      </c>
      <c r="AM160" s="223">
        <f t="shared" si="418"/>
        <v>0</v>
      </c>
      <c r="AN160" s="599"/>
      <c r="AO160" s="714"/>
      <c r="AT160" s="111"/>
      <c r="AU160" s="169">
        <f t="shared" si="419"/>
        <v>0</v>
      </c>
      <c r="AV160" s="171">
        <f t="shared" si="420"/>
        <v>0</v>
      </c>
      <c r="AW160" s="170">
        <f t="shared" si="421"/>
        <v>0</v>
      </c>
      <c r="AX160" s="165"/>
      <c r="AY160" s="111"/>
      <c r="BA160" s="169">
        <f t="shared" si="422"/>
        <v>0</v>
      </c>
      <c r="BB160" s="171">
        <f t="shared" si="423"/>
        <v>0</v>
      </c>
      <c r="BC160" s="170">
        <f t="shared" si="424"/>
        <v>0</v>
      </c>
      <c r="BD160" s="165"/>
      <c r="BE160" s="111"/>
      <c r="BG160" s="169">
        <f t="shared" si="425"/>
        <v>0</v>
      </c>
      <c r="BH160" s="171">
        <f t="shared" si="426"/>
        <v>0</v>
      </c>
      <c r="BI160" s="170">
        <f t="shared" si="427"/>
        <v>0</v>
      </c>
      <c r="BJ160" s="165"/>
      <c r="BK160" s="111"/>
      <c r="BM160" s="169">
        <f t="shared" si="428"/>
        <v>0</v>
      </c>
      <c r="BN160" s="171">
        <f t="shared" si="429"/>
        <v>0</v>
      </c>
      <c r="BO160" s="170">
        <f t="shared" si="430"/>
        <v>0</v>
      </c>
      <c r="BP160" s="165"/>
      <c r="BQ160" s="111"/>
      <c r="BV160" s="111"/>
      <c r="BW160" s="169">
        <f t="shared" si="431"/>
        <v>0</v>
      </c>
      <c r="BX160" s="171">
        <f t="shared" si="432"/>
        <v>0</v>
      </c>
      <c r="BY160" s="170">
        <f t="shared" si="433"/>
        <v>0</v>
      </c>
      <c r="BZ160" s="165"/>
      <c r="CA160" s="111"/>
      <c r="CC160" s="169">
        <f t="shared" si="434"/>
        <v>0</v>
      </c>
      <c r="CD160" s="171">
        <f t="shared" si="435"/>
        <v>0</v>
      </c>
      <c r="CE160" s="170">
        <f t="shared" si="436"/>
        <v>0</v>
      </c>
      <c r="CF160" s="165"/>
      <c r="CG160" s="111"/>
      <c r="CI160" s="169">
        <f t="shared" si="437"/>
        <v>0</v>
      </c>
      <c r="CJ160" s="171">
        <f t="shared" si="438"/>
        <v>0</v>
      </c>
      <c r="CK160" s="170">
        <f t="shared" si="439"/>
        <v>0</v>
      </c>
      <c r="CL160" s="165"/>
      <c r="CM160" s="111"/>
      <c r="CO160" s="169">
        <f t="shared" si="440"/>
        <v>0</v>
      </c>
      <c r="CP160" s="171">
        <f t="shared" si="441"/>
        <v>0</v>
      </c>
      <c r="CQ160" s="170">
        <f t="shared" si="442"/>
        <v>0</v>
      </c>
      <c r="CR160" s="165"/>
      <c r="CS160" s="111"/>
      <c r="CX160" s="111"/>
      <c r="CY160" s="169">
        <f t="shared" si="447"/>
        <v>0</v>
      </c>
      <c r="CZ160" s="171">
        <f t="shared" si="448"/>
        <v>0</v>
      </c>
      <c r="DA160" s="170">
        <f t="shared" si="443"/>
        <v>0</v>
      </c>
      <c r="DB160" s="165"/>
      <c r="DC160" s="111"/>
      <c r="DE160" s="169">
        <f t="shared" si="449"/>
        <v>0</v>
      </c>
      <c r="DF160" s="171">
        <f t="shared" si="450"/>
        <v>0</v>
      </c>
      <c r="DG160" s="170">
        <f t="shared" si="444"/>
        <v>0</v>
      </c>
      <c r="DH160" s="165"/>
      <c r="DI160" s="111"/>
      <c r="DK160" s="169">
        <f t="shared" si="451"/>
        <v>0</v>
      </c>
      <c r="DL160" s="171">
        <f t="shared" si="452"/>
        <v>0</v>
      </c>
      <c r="DM160" s="170">
        <f t="shared" si="445"/>
        <v>0</v>
      </c>
      <c r="DN160" s="165"/>
      <c r="DO160" s="111"/>
      <c r="DQ160" s="169">
        <f t="shared" si="453"/>
        <v>0</v>
      </c>
      <c r="DR160" s="171">
        <f t="shared" si="454"/>
        <v>0</v>
      </c>
      <c r="DS160" s="170">
        <f t="shared" si="446"/>
        <v>0</v>
      </c>
      <c r="DT160" s="165"/>
      <c r="DU160" s="111"/>
      <c r="DZ160" s="111"/>
      <c r="EA160" s="726"/>
      <c r="EB160" s="486"/>
      <c r="EC160" s="150"/>
      <c r="ED160" s="144"/>
      <c r="EF160" s="163"/>
      <c r="EG160" s="162"/>
      <c r="EH160" s="162"/>
      <c r="EI160" s="162"/>
      <c r="EJ160" s="162"/>
      <c r="EK160" s="162"/>
      <c r="EL160" s="162"/>
      <c r="EM160" s="162"/>
      <c r="EN160" s="162"/>
      <c r="EO160" s="162"/>
      <c r="EP160" s="162"/>
      <c r="EQ160" s="162"/>
      <c r="ER160" s="161"/>
      <c r="ES160" s="159"/>
      <c r="ET160" s="160"/>
      <c r="EU160" s="160"/>
      <c r="EV160" s="111"/>
      <c r="EW160" s="111"/>
      <c r="EX160" s="159"/>
      <c r="EY160" s="112"/>
      <c r="EZ160" s="112"/>
      <c r="FD160" s="163"/>
      <c r="FE160" s="162"/>
      <c r="FF160" s="162"/>
      <c r="FG160" s="162"/>
      <c r="FH160" s="162"/>
      <c r="FI160" s="162"/>
      <c r="FJ160" s="162"/>
      <c r="FK160" s="162"/>
      <c r="FL160" s="162"/>
      <c r="FM160" s="162"/>
      <c r="FN160" s="162"/>
      <c r="FO160" s="162"/>
      <c r="FP160" s="161"/>
      <c r="FQ160" s="159"/>
      <c r="FR160" s="160"/>
      <c r="FS160" s="160"/>
      <c r="FT160" s="159"/>
      <c r="FU160" s="111"/>
      <c r="FV160" s="159"/>
      <c r="FW160" s="112"/>
      <c r="FX160" s="112"/>
    </row>
    <row r="161" spans="1:180" ht="21" customHeight="1" outlineLevel="2" x14ac:dyDescent="0.25">
      <c r="A161" s="150"/>
      <c r="B161" s="144"/>
      <c r="C161" s="913" t="str">
        <f t="shared" si="405"/>
        <v>SE22</v>
      </c>
      <c r="D161" s="938" t="s">
        <v>224</v>
      </c>
      <c r="E161" s="773"/>
      <c r="F161" s="773"/>
      <c r="G161" s="773"/>
      <c r="H161" s="831"/>
      <c r="I161" s="832"/>
      <c r="J161" s="833" t="s">
        <v>61</v>
      </c>
      <c r="K161" s="833" t="s">
        <v>61</v>
      </c>
      <c r="L161" s="834">
        <v>0</v>
      </c>
      <c r="M161" s="111"/>
      <c r="N161" s="696"/>
      <c r="O161" s="591"/>
      <c r="P161" s="478">
        <f t="shared" si="406"/>
        <v>0</v>
      </c>
      <c r="Q161" s="111"/>
      <c r="R161" s="111"/>
      <c r="S161" s="713">
        <f t="shared" si="407"/>
        <v>0</v>
      </c>
      <c r="T161" s="171">
        <f t="shared" si="408"/>
        <v>0</v>
      </c>
      <c r="U161" s="223">
        <f t="shared" si="409"/>
        <v>0</v>
      </c>
      <c r="V161" s="599"/>
      <c r="W161" s="714"/>
      <c r="Y161" s="713">
        <f t="shared" si="410"/>
        <v>0</v>
      </c>
      <c r="Z161" s="171">
        <f t="shared" si="411"/>
        <v>0</v>
      </c>
      <c r="AA161" s="223">
        <f t="shared" si="412"/>
        <v>0</v>
      </c>
      <c r="AB161" s="599"/>
      <c r="AC161" s="714"/>
      <c r="AE161" s="713">
        <f t="shared" si="413"/>
        <v>0</v>
      </c>
      <c r="AF161" s="171">
        <f t="shared" si="414"/>
        <v>0</v>
      </c>
      <c r="AG161" s="223">
        <f t="shared" si="415"/>
        <v>0</v>
      </c>
      <c r="AH161" s="599"/>
      <c r="AI161" s="714"/>
      <c r="AK161" s="713">
        <f t="shared" si="416"/>
        <v>0</v>
      </c>
      <c r="AL161" s="171">
        <f t="shared" si="417"/>
        <v>0</v>
      </c>
      <c r="AM161" s="223">
        <f t="shared" si="418"/>
        <v>0</v>
      </c>
      <c r="AN161" s="599"/>
      <c r="AO161" s="714"/>
      <c r="AT161" s="111"/>
      <c r="AU161" s="169">
        <f t="shared" si="419"/>
        <v>0</v>
      </c>
      <c r="AV161" s="171">
        <f t="shared" si="420"/>
        <v>0</v>
      </c>
      <c r="AW161" s="170">
        <f t="shared" si="421"/>
        <v>0</v>
      </c>
      <c r="AX161" s="165"/>
      <c r="AY161" s="111"/>
      <c r="BA161" s="169">
        <f t="shared" si="422"/>
        <v>0</v>
      </c>
      <c r="BB161" s="171">
        <f t="shared" si="423"/>
        <v>0</v>
      </c>
      <c r="BC161" s="170">
        <f t="shared" si="424"/>
        <v>0</v>
      </c>
      <c r="BD161" s="165"/>
      <c r="BE161" s="111"/>
      <c r="BG161" s="169">
        <f t="shared" si="425"/>
        <v>0</v>
      </c>
      <c r="BH161" s="171">
        <f t="shared" si="426"/>
        <v>0</v>
      </c>
      <c r="BI161" s="170">
        <f t="shared" si="427"/>
        <v>0</v>
      </c>
      <c r="BJ161" s="165"/>
      <c r="BK161" s="111"/>
      <c r="BM161" s="169">
        <f t="shared" si="428"/>
        <v>0</v>
      </c>
      <c r="BN161" s="171">
        <f t="shared" si="429"/>
        <v>0</v>
      </c>
      <c r="BO161" s="170">
        <f t="shared" si="430"/>
        <v>0</v>
      </c>
      <c r="BP161" s="165"/>
      <c r="BQ161" s="111"/>
      <c r="BV161" s="111"/>
      <c r="BW161" s="169">
        <f t="shared" si="431"/>
        <v>0</v>
      </c>
      <c r="BX161" s="171">
        <f t="shared" si="432"/>
        <v>0</v>
      </c>
      <c r="BY161" s="170">
        <f t="shared" si="433"/>
        <v>0</v>
      </c>
      <c r="BZ161" s="165"/>
      <c r="CA161" s="111"/>
      <c r="CC161" s="169">
        <f t="shared" si="434"/>
        <v>0</v>
      </c>
      <c r="CD161" s="171">
        <f t="shared" si="435"/>
        <v>0</v>
      </c>
      <c r="CE161" s="170">
        <f t="shared" si="436"/>
        <v>0</v>
      </c>
      <c r="CF161" s="165"/>
      <c r="CG161" s="111"/>
      <c r="CI161" s="169">
        <f t="shared" si="437"/>
        <v>0</v>
      </c>
      <c r="CJ161" s="171">
        <f t="shared" si="438"/>
        <v>0</v>
      </c>
      <c r="CK161" s="170">
        <f t="shared" si="439"/>
        <v>0</v>
      </c>
      <c r="CL161" s="165"/>
      <c r="CM161" s="111"/>
      <c r="CO161" s="169">
        <f t="shared" si="440"/>
        <v>0</v>
      </c>
      <c r="CP161" s="171">
        <f t="shared" si="441"/>
        <v>0</v>
      </c>
      <c r="CQ161" s="170">
        <f t="shared" si="442"/>
        <v>0</v>
      </c>
      <c r="CR161" s="165"/>
      <c r="CS161" s="111"/>
      <c r="CX161" s="111"/>
      <c r="CY161" s="169">
        <f t="shared" si="447"/>
        <v>0</v>
      </c>
      <c r="CZ161" s="171">
        <f t="shared" si="448"/>
        <v>0</v>
      </c>
      <c r="DA161" s="170">
        <f t="shared" si="443"/>
        <v>0</v>
      </c>
      <c r="DB161" s="165"/>
      <c r="DC161" s="111"/>
      <c r="DE161" s="169">
        <f t="shared" si="449"/>
        <v>0</v>
      </c>
      <c r="DF161" s="171">
        <f t="shared" si="450"/>
        <v>0</v>
      </c>
      <c r="DG161" s="170">
        <f t="shared" si="444"/>
        <v>0</v>
      </c>
      <c r="DH161" s="165"/>
      <c r="DI161" s="111"/>
      <c r="DK161" s="169">
        <f t="shared" si="451"/>
        <v>0</v>
      </c>
      <c r="DL161" s="171">
        <f t="shared" si="452"/>
        <v>0</v>
      </c>
      <c r="DM161" s="170">
        <f t="shared" si="445"/>
        <v>0</v>
      </c>
      <c r="DN161" s="165"/>
      <c r="DO161" s="111"/>
      <c r="DQ161" s="169">
        <f t="shared" si="453"/>
        <v>0</v>
      </c>
      <c r="DR161" s="171">
        <f t="shared" si="454"/>
        <v>0</v>
      </c>
      <c r="DS161" s="170">
        <f t="shared" si="446"/>
        <v>0</v>
      </c>
      <c r="DT161" s="165"/>
      <c r="DU161" s="111"/>
      <c r="DZ161" s="111"/>
      <c r="EA161" s="726"/>
      <c r="EB161" s="486"/>
      <c r="EC161" s="150"/>
      <c r="ED161" s="144"/>
      <c r="EF161" s="163"/>
      <c r="EG161" s="162"/>
      <c r="EH161" s="162"/>
      <c r="EI161" s="162"/>
      <c r="EJ161" s="162"/>
      <c r="EK161" s="162"/>
      <c r="EL161" s="162"/>
      <c r="EM161" s="162"/>
      <c r="EN161" s="162"/>
      <c r="EO161" s="162"/>
      <c r="EP161" s="162"/>
      <c r="EQ161" s="162"/>
      <c r="ER161" s="161"/>
      <c r="ES161" s="159"/>
      <c r="ET161" s="160"/>
      <c r="EU161" s="160"/>
      <c r="EV161" s="111"/>
      <c r="EW161" s="111"/>
      <c r="EX161" s="159"/>
      <c r="EY161" s="112"/>
      <c r="EZ161" s="112"/>
      <c r="FD161" s="163"/>
      <c r="FE161" s="162"/>
      <c r="FF161" s="162"/>
      <c r="FG161" s="162"/>
      <c r="FH161" s="162"/>
      <c r="FI161" s="162"/>
      <c r="FJ161" s="162"/>
      <c r="FK161" s="162"/>
      <c r="FL161" s="162"/>
      <c r="FM161" s="162"/>
      <c r="FN161" s="162"/>
      <c r="FO161" s="162"/>
      <c r="FP161" s="161"/>
      <c r="FQ161" s="159"/>
      <c r="FR161" s="160"/>
      <c r="FS161" s="160"/>
      <c r="FT161" s="159"/>
      <c r="FU161" s="111"/>
      <c r="FV161" s="159"/>
      <c r="FW161" s="112"/>
      <c r="FX161" s="112"/>
    </row>
    <row r="162" spans="1:180" ht="21" customHeight="1" outlineLevel="2" x14ac:dyDescent="0.25">
      <c r="A162" s="150"/>
      <c r="B162" s="144"/>
      <c r="C162" s="915" t="str">
        <f t="shared" si="405"/>
        <v>SE23</v>
      </c>
      <c r="D162" s="941" t="s">
        <v>235</v>
      </c>
      <c r="E162" s="762"/>
      <c r="F162" s="762"/>
      <c r="G162" s="762"/>
      <c r="H162" s="825"/>
      <c r="I162" s="826"/>
      <c r="J162" s="827" t="s">
        <v>61</v>
      </c>
      <c r="K162" s="827" t="s">
        <v>61</v>
      </c>
      <c r="L162" s="828">
        <v>0</v>
      </c>
      <c r="M162" s="111"/>
      <c r="N162" s="696"/>
      <c r="O162" s="591"/>
      <c r="P162" s="478">
        <f t="shared" si="406"/>
        <v>0</v>
      </c>
      <c r="Q162" s="111"/>
      <c r="R162" s="111"/>
      <c r="S162" s="713">
        <f t="shared" si="407"/>
        <v>0</v>
      </c>
      <c r="T162" s="171">
        <f t="shared" si="408"/>
        <v>0</v>
      </c>
      <c r="U162" s="223">
        <f t="shared" si="409"/>
        <v>0</v>
      </c>
      <c r="V162" s="599"/>
      <c r="W162" s="714"/>
      <c r="Y162" s="713">
        <f t="shared" si="410"/>
        <v>0</v>
      </c>
      <c r="Z162" s="171">
        <f t="shared" si="411"/>
        <v>0</v>
      </c>
      <c r="AA162" s="223">
        <f t="shared" si="412"/>
        <v>0</v>
      </c>
      <c r="AB162" s="599"/>
      <c r="AC162" s="714"/>
      <c r="AE162" s="713">
        <f t="shared" si="413"/>
        <v>0</v>
      </c>
      <c r="AF162" s="171">
        <f t="shared" si="414"/>
        <v>0</v>
      </c>
      <c r="AG162" s="223">
        <f t="shared" si="415"/>
        <v>0</v>
      </c>
      <c r="AH162" s="599"/>
      <c r="AI162" s="714"/>
      <c r="AK162" s="713">
        <f t="shared" si="416"/>
        <v>0</v>
      </c>
      <c r="AL162" s="171">
        <f t="shared" si="417"/>
        <v>0</v>
      </c>
      <c r="AM162" s="223">
        <f t="shared" si="418"/>
        <v>0</v>
      </c>
      <c r="AN162" s="599"/>
      <c r="AO162" s="714"/>
      <c r="AT162" s="111"/>
      <c r="AU162" s="169">
        <f t="shared" si="419"/>
        <v>0</v>
      </c>
      <c r="AV162" s="171">
        <f t="shared" si="420"/>
        <v>0</v>
      </c>
      <c r="AW162" s="170">
        <f t="shared" si="421"/>
        <v>0</v>
      </c>
      <c r="AX162" s="165"/>
      <c r="AY162" s="111"/>
      <c r="BA162" s="169">
        <f t="shared" si="422"/>
        <v>0</v>
      </c>
      <c r="BB162" s="171">
        <f t="shared" si="423"/>
        <v>0</v>
      </c>
      <c r="BC162" s="170">
        <f t="shared" si="424"/>
        <v>0</v>
      </c>
      <c r="BD162" s="165"/>
      <c r="BE162" s="111"/>
      <c r="BG162" s="169">
        <f t="shared" si="425"/>
        <v>0</v>
      </c>
      <c r="BH162" s="171">
        <f t="shared" si="426"/>
        <v>0</v>
      </c>
      <c r="BI162" s="170">
        <f t="shared" si="427"/>
        <v>0</v>
      </c>
      <c r="BJ162" s="165"/>
      <c r="BK162" s="111"/>
      <c r="BM162" s="169">
        <f t="shared" si="428"/>
        <v>0</v>
      </c>
      <c r="BN162" s="171">
        <f t="shared" si="429"/>
        <v>0</v>
      </c>
      <c r="BO162" s="170">
        <f t="shared" si="430"/>
        <v>0</v>
      </c>
      <c r="BP162" s="165"/>
      <c r="BQ162" s="111"/>
      <c r="BV162" s="111"/>
      <c r="BW162" s="169">
        <f t="shared" si="431"/>
        <v>0</v>
      </c>
      <c r="BX162" s="171">
        <f t="shared" si="432"/>
        <v>0</v>
      </c>
      <c r="BY162" s="170">
        <f t="shared" si="433"/>
        <v>0</v>
      </c>
      <c r="BZ162" s="165"/>
      <c r="CA162" s="111"/>
      <c r="CC162" s="169">
        <f t="shared" si="434"/>
        <v>0</v>
      </c>
      <c r="CD162" s="171">
        <f t="shared" si="435"/>
        <v>0</v>
      </c>
      <c r="CE162" s="170">
        <f t="shared" si="436"/>
        <v>0</v>
      </c>
      <c r="CF162" s="165"/>
      <c r="CG162" s="111"/>
      <c r="CI162" s="169">
        <f t="shared" si="437"/>
        <v>0</v>
      </c>
      <c r="CJ162" s="171">
        <f t="shared" si="438"/>
        <v>0</v>
      </c>
      <c r="CK162" s="170">
        <f t="shared" si="439"/>
        <v>0</v>
      </c>
      <c r="CL162" s="165"/>
      <c r="CM162" s="111"/>
      <c r="CO162" s="169">
        <f t="shared" si="440"/>
        <v>0</v>
      </c>
      <c r="CP162" s="171">
        <f t="shared" si="441"/>
        <v>0</v>
      </c>
      <c r="CQ162" s="170">
        <f t="shared" si="442"/>
        <v>0</v>
      </c>
      <c r="CR162" s="165"/>
      <c r="CS162" s="111"/>
      <c r="CX162" s="111"/>
      <c r="CY162" s="169">
        <f t="shared" si="447"/>
        <v>0</v>
      </c>
      <c r="CZ162" s="171">
        <f t="shared" si="448"/>
        <v>0</v>
      </c>
      <c r="DA162" s="170">
        <f t="shared" si="443"/>
        <v>0</v>
      </c>
      <c r="DB162" s="165"/>
      <c r="DC162" s="111"/>
      <c r="DE162" s="169">
        <f t="shared" si="449"/>
        <v>0</v>
      </c>
      <c r="DF162" s="171">
        <f t="shared" si="450"/>
        <v>0</v>
      </c>
      <c r="DG162" s="170">
        <f t="shared" si="444"/>
        <v>0</v>
      </c>
      <c r="DH162" s="165"/>
      <c r="DI162" s="111"/>
      <c r="DK162" s="169">
        <f t="shared" si="451"/>
        <v>0</v>
      </c>
      <c r="DL162" s="171">
        <f t="shared" si="452"/>
        <v>0</v>
      </c>
      <c r="DM162" s="170">
        <f t="shared" si="445"/>
        <v>0</v>
      </c>
      <c r="DN162" s="165"/>
      <c r="DO162" s="111"/>
      <c r="DQ162" s="169">
        <f t="shared" si="453"/>
        <v>0</v>
      </c>
      <c r="DR162" s="171">
        <f t="shared" si="454"/>
        <v>0</v>
      </c>
      <c r="DS162" s="170">
        <f t="shared" si="446"/>
        <v>0</v>
      </c>
      <c r="DT162" s="165"/>
      <c r="DU162" s="111"/>
      <c r="DZ162" s="111"/>
      <c r="EA162" s="726"/>
      <c r="EB162" s="486"/>
      <c r="EC162" s="150"/>
      <c r="ED162" s="144"/>
      <c r="EF162" s="163"/>
      <c r="EG162" s="162"/>
      <c r="EH162" s="162"/>
      <c r="EI162" s="162"/>
      <c r="EJ162" s="162"/>
      <c r="EK162" s="162"/>
      <c r="EL162" s="162"/>
      <c r="EM162" s="162"/>
      <c r="EN162" s="162"/>
      <c r="EO162" s="162"/>
      <c r="EP162" s="162"/>
      <c r="EQ162" s="162"/>
      <c r="ER162" s="161"/>
      <c r="ES162" s="159"/>
      <c r="ET162" s="160"/>
      <c r="EU162" s="160"/>
      <c r="EV162" s="111"/>
      <c r="EW162" s="111"/>
      <c r="EX162" s="159"/>
      <c r="EY162" s="112"/>
      <c r="EZ162" s="112"/>
      <c r="FD162" s="163"/>
      <c r="FE162" s="162"/>
      <c r="FF162" s="162"/>
      <c r="FG162" s="162"/>
      <c r="FH162" s="162"/>
      <c r="FI162" s="162"/>
      <c r="FJ162" s="162"/>
      <c r="FK162" s="162"/>
      <c r="FL162" s="162"/>
      <c r="FM162" s="162"/>
      <c r="FN162" s="162"/>
      <c r="FO162" s="162"/>
      <c r="FP162" s="161"/>
      <c r="FQ162" s="159"/>
      <c r="FR162" s="160"/>
      <c r="FS162" s="160"/>
      <c r="FT162" s="159"/>
      <c r="FU162" s="111"/>
      <c r="FV162" s="159"/>
      <c r="FW162" s="112"/>
      <c r="FX162" s="112"/>
    </row>
    <row r="163" spans="1:180" ht="16" customHeight="1" outlineLevel="1" x14ac:dyDescent="0.25">
      <c r="A163" s="150"/>
      <c r="B163" s="144"/>
      <c r="C163" s="932"/>
      <c r="D163" s="942"/>
      <c r="E163" s="756"/>
      <c r="F163" s="756"/>
      <c r="G163" s="756"/>
      <c r="H163" s="821"/>
      <c r="I163" s="822"/>
      <c r="J163" s="839"/>
      <c r="K163" s="839"/>
      <c r="L163" s="840"/>
      <c r="M163" s="111"/>
      <c r="N163" s="696"/>
      <c r="O163" s="591"/>
      <c r="P163" s="702"/>
      <c r="Q163" s="111"/>
      <c r="R163" s="111"/>
      <c r="S163" s="715"/>
      <c r="T163" s="166"/>
      <c r="U163" s="111"/>
      <c r="V163" s="165"/>
      <c r="W163" s="714"/>
      <c r="Y163" s="715"/>
      <c r="Z163" s="166"/>
      <c r="AA163" s="165"/>
      <c r="AB163" s="165"/>
      <c r="AC163" s="722"/>
      <c r="AE163" s="715"/>
      <c r="AF163" s="166"/>
      <c r="AG163" s="165"/>
      <c r="AH163" s="165"/>
      <c r="AI163" s="722"/>
      <c r="AK163" s="715"/>
      <c r="AL163" s="166"/>
      <c r="AM163" s="165"/>
      <c r="AN163" s="165"/>
      <c r="AO163" s="722"/>
      <c r="AT163" s="111"/>
      <c r="AU163" s="166"/>
      <c r="AV163" s="166"/>
      <c r="AW163" s="165"/>
      <c r="AX163" s="165"/>
      <c r="AY163" s="165"/>
      <c r="BA163" s="166"/>
      <c r="BB163" s="166"/>
      <c r="BC163" s="165"/>
      <c r="BD163" s="165"/>
      <c r="BE163" s="165"/>
      <c r="BG163" s="166"/>
      <c r="BH163" s="166"/>
      <c r="BI163" s="165"/>
      <c r="BJ163" s="165"/>
      <c r="BK163" s="165"/>
      <c r="BM163" s="166"/>
      <c r="BN163" s="166"/>
      <c r="BO163" s="165"/>
      <c r="BP163" s="165"/>
      <c r="BQ163" s="165"/>
      <c r="BV163" s="111"/>
      <c r="BW163" s="166"/>
      <c r="BX163" s="166"/>
      <c r="BY163" s="165"/>
      <c r="BZ163" s="165"/>
      <c r="CA163" s="165"/>
      <c r="CC163" s="166"/>
      <c r="CD163" s="166"/>
      <c r="CE163" s="165"/>
      <c r="CF163" s="165"/>
      <c r="CG163" s="165"/>
      <c r="CI163" s="166"/>
      <c r="CJ163" s="166"/>
      <c r="CK163" s="165"/>
      <c r="CL163" s="165"/>
      <c r="CM163" s="165"/>
      <c r="CO163" s="166"/>
      <c r="CP163" s="166"/>
      <c r="CQ163" s="165"/>
      <c r="CR163" s="165"/>
      <c r="CS163" s="165"/>
      <c r="CX163" s="111"/>
      <c r="CY163" s="166"/>
      <c r="CZ163" s="166"/>
      <c r="DA163" s="165"/>
      <c r="DB163" s="165"/>
      <c r="DC163" s="165"/>
      <c r="DE163" s="166"/>
      <c r="DF163" s="166"/>
      <c r="DG163" s="165"/>
      <c r="DH163" s="165"/>
      <c r="DI163" s="165"/>
      <c r="DK163" s="166"/>
      <c r="DL163" s="166"/>
      <c r="DM163" s="165"/>
      <c r="DN163" s="165"/>
      <c r="DO163" s="165"/>
      <c r="DQ163" s="166"/>
      <c r="DR163" s="166"/>
      <c r="DS163" s="165"/>
      <c r="DT163" s="165"/>
      <c r="DU163" s="165"/>
      <c r="DZ163" s="111"/>
      <c r="EA163" s="726"/>
      <c r="EB163" s="486"/>
      <c r="EC163" s="150"/>
      <c r="ED163" s="144"/>
      <c r="EF163" s="163"/>
      <c r="EG163" s="162"/>
      <c r="EH163" s="162"/>
      <c r="EI163" s="162"/>
      <c r="EJ163" s="162"/>
      <c r="EK163" s="162"/>
      <c r="EL163" s="162"/>
      <c r="EM163" s="162"/>
      <c r="EN163" s="162"/>
      <c r="EO163" s="162"/>
      <c r="EP163" s="162"/>
      <c r="EQ163" s="162"/>
      <c r="ER163" s="161"/>
      <c r="ES163" s="159"/>
      <c r="ET163" s="160"/>
      <c r="EU163" s="160"/>
      <c r="EV163" s="111"/>
      <c r="EW163" s="111"/>
      <c r="EX163" s="159"/>
      <c r="EY163" s="112"/>
      <c r="EZ163" s="112"/>
      <c r="FD163" s="163"/>
      <c r="FE163" s="162"/>
      <c r="FF163" s="162"/>
      <c r="FG163" s="162"/>
      <c r="FH163" s="162"/>
      <c r="FI163" s="162"/>
      <c r="FJ163" s="162"/>
      <c r="FK163" s="162"/>
      <c r="FL163" s="162"/>
      <c r="FM163" s="162"/>
      <c r="FN163" s="162"/>
      <c r="FO163" s="162"/>
      <c r="FP163" s="161"/>
      <c r="FQ163" s="159"/>
      <c r="FR163" s="160"/>
      <c r="FS163" s="160"/>
      <c r="FT163" s="159"/>
      <c r="FU163" s="111"/>
      <c r="FV163" s="159"/>
      <c r="FW163" s="112"/>
      <c r="FX163" s="112"/>
    </row>
    <row r="164" spans="1:180" ht="21.75" customHeight="1" outlineLevel="1" collapsed="1" x14ac:dyDescent="0.25">
      <c r="A164" s="150"/>
      <c r="B164" s="144"/>
      <c r="C164" s="913" t="str">
        <f t="shared" ref="C164:C169" si="455">"SE" &amp; ROW(C164)-ROW($C$138)-1</f>
        <v>SE25</v>
      </c>
      <c r="D164" s="944" t="s">
        <v>236</v>
      </c>
      <c r="E164" s="904"/>
      <c r="F164" s="904"/>
      <c r="G164" s="904"/>
      <c r="H164" s="905"/>
      <c r="I164" s="906" t="s">
        <v>84</v>
      </c>
      <c r="J164" s="845"/>
      <c r="K164" s="839"/>
      <c r="L164" s="840"/>
      <c r="M164" s="111"/>
      <c r="N164" s="698">
        <f>SUM(N165:N169)</f>
        <v>0</v>
      </c>
      <c r="O164" s="589">
        <f>SUM(O165:O169)</f>
        <v>0</v>
      </c>
      <c r="P164" s="478">
        <f>SUM(P165:P169)</f>
        <v>0</v>
      </c>
      <c r="Q164" s="111"/>
      <c r="R164" s="111"/>
      <c r="S164" s="712"/>
      <c r="T164" s="589">
        <f>SUM(T165:T169)</f>
        <v>0</v>
      </c>
      <c r="U164" s="223">
        <f>SUM(U165:U169)</f>
        <v>0</v>
      </c>
      <c r="V164" s="598"/>
      <c r="W164" s="478">
        <f>U164*V164</f>
        <v>0</v>
      </c>
      <c r="Y164" s="712"/>
      <c r="Z164" s="589">
        <f>SUM(Z165:Z169)</f>
        <v>0</v>
      </c>
      <c r="AA164" s="223">
        <f>SUM(AA165:AA169)</f>
        <v>0</v>
      </c>
      <c r="AB164" s="598"/>
      <c r="AC164" s="478">
        <f>AA164*AB164</f>
        <v>0</v>
      </c>
      <c r="AE164" s="712"/>
      <c r="AF164" s="589">
        <f>SUM(AF165:AF169)</f>
        <v>0</v>
      </c>
      <c r="AG164" s="223">
        <f>SUM(AG165:AG169)</f>
        <v>0</v>
      </c>
      <c r="AH164" s="598"/>
      <c r="AI164" s="478">
        <f>AG164*AH164</f>
        <v>0</v>
      </c>
      <c r="AK164" s="712"/>
      <c r="AL164" s="589">
        <f>SUM(AL165:AL169)</f>
        <v>0</v>
      </c>
      <c r="AM164" s="223">
        <f>SUM(AM165:AM169)</f>
        <v>0</v>
      </c>
      <c r="AN164" s="598"/>
      <c r="AO164" s="478">
        <f>AM164*AN164</f>
        <v>0</v>
      </c>
      <c r="AT164" s="111"/>
      <c r="AU164" s="173"/>
      <c r="AV164" s="172">
        <f>SUM(AV165:AV169)</f>
        <v>0</v>
      </c>
      <c r="AW164" s="170">
        <f>SUM(AW165:AW169)</f>
        <v>0</v>
      </c>
      <c r="AX164" s="170"/>
      <c r="AY164" s="170">
        <f>AW164*AX164</f>
        <v>0</v>
      </c>
      <c r="BA164" s="173"/>
      <c r="BB164" s="172">
        <f>SUM(BB165:BB169)</f>
        <v>0</v>
      </c>
      <c r="BC164" s="170">
        <f>SUM(BC165:BC169)</f>
        <v>0</v>
      </c>
      <c r="BD164" s="170"/>
      <c r="BE164" s="170">
        <f>BC164*BD164</f>
        <v>0</v>
      </c>
      <c r="BG164" s="173"/>
      <c r="BH164" s="172">
        <f>SUM(BH165:BH169)</f>
        <v>0</v>
      </c>
      <c r="BI164" s="170">
        <f>SUM(BI165:BI169)</f>
        <v>0</v>
      </c>
      <c r="BJ164" s="170"/>
      <c r="BK164" s="170">
        <f>BI164*BJ164</f>
        <v>0</v>
      </c>
      <c r="BM164" s="173"/>
      <c r="BN164" s="172">
        <f>SUM(BN165:BN169)</f>
        <v>0</v>
      </c>
      <c r="BO164" s="170">
        <f>SUM(BO165:BO169)</f>
        <v>0</v>
      </c>
      <c r="BP164" s="170"/>
      <c r="BQ164" s="170">
        <f>BO164*BP164</f>
        <v>0</v>
      </c>
      <c r="BV164" s="111"/>
      <c r="BW164" s="173"/>
      <c r="BX164" s="172">
        <f>SUM(BX165:BX169)</f>
        <v>0</v>
      </c>
      <c r="BY164" s="170">
        <f>SUM(BY165:BY169)</f>
        <v>0</v>
      </c>
      <c r="BZ164" s="170"/>
      <c r="CA164" s="170">
        <f>BY164*BZ164</f>
        <v>0</v>
      </c>
      <c r="CC164" s="173"/>
      <c r="CD164" s="172">
        <f>SUM(CD165:CD169)</f>
        <v>0</v>
      </c>
      <c r="CE164" s="170">
        <f>SUM(CE165:CE169)</f>
        <v>0</v>
      </c>
      <c r="CF164" s="170"/>
      <c r="CG164" s="170">
        <f>CE164*CF164</f>
        <v>0</v>
      </c>
      <c r="CI164" s="173"/>
      <c r="CJ164" s="172">
        <f>SUM(CJ165:CJ169)</f>
        <v>0</v>
      </c>
      <c r="CK164" s="170">
        <f>SUM(CK165:CK169)</f>
        <v>0</v>
      </c>
      <c r="CL164" s="170"/>
      <c r="CM164" s="170">
        <f>CK164*CL164</f>
        <v>0</v>
      </c>
      <c r="CO164" s="173"/>
      <c r="CP164" s="172">
        <f>SUM(CP165:CP169)</f>
        <v>0</v>
      </c>
      <c r="CQ164" s="170">
        <f>SUM(CQ165:CQ169)</f>
        <v>0</v>
      </c>
      <c r="CR164" s="170"/>
      <c r="CS164" s="170">
        <f>CQ164*CR164</f>
        <v>0</v>
      </c>
      <c r="CX164" s="111"/>
      <c r="CY164" s="173"/>
      <c r="CZ164" s="172">
        <f>SUM(CZ165:CZ169)</f>
        <v>0</v>
      </c>
      <c r="DA164" s="170">
        <f>SUM(DA165:DA169)</f>
        <v>0</v>
      </c>
      <c r="DB164" s="170"/>
      <c r="DC164" s="170">
        <f>DA164*DB164</f>
        <v>0</v>
      </c>
      <c r="DE164" s="173"/>
      <c r="DF164" s="172">
        <f>SUM(DF165:DF169)</f>
        <v>0</v>
      </c>
      <c r="DG164" s="170">
        <f>SUM(DG165:DG169)</f>
        <v>0</v>
      </c>
      <c r="DH164" s="170"/>
      <c r="DI164" s="170">
        <f>DG164*DH164</f>
        <v>0</v>
      </c>
      <c r="DK164" s="173"/>
      <c r="DL164" s="172">
        <f>SUM(DL165:DL169)</f>
        <v>0</v>
      </c>
      <c r="DM164" s="170">
        <f>SUM(DM165:DM169)</f>
        <v>0</v>
      </c>
      <c r="DN164" s="170"/>
      <c r="DO164" s="170">
        <f>DM164*DN164</f>
        <v>0</v>
      </c>
      <c r="DQ164" s="173"/>
      <c r="DR164" s="172">
        <f>SUM(DR165:DR169)</f>
        <v>0</v>
      </c>
      <c r="DS164" s="170">
        <f>SUM(DS165:DS169)</f>
        <v>0</v>
      </c>
      <c r="DT164" s="170"/>
      <c r="DU164" s="170">
        <f>DS164*DT164</f>
        <v>0</v>
      </c>
      <c r="DZ164" s="111"/>
      <c r="EA164" s="726">
        <f>SUMPRODUCT((S$100:DU$100=V$100)*(S164:DU164))</f>
        <v>0</v>
      </c>
      <c r="EB164" s="486">
        <f>SUMPRODUCT((S$100:DU$100=W$100)*(S164:DU164))</f>
        <v>0</v>
      </c>
      <c r="EC164" s="150"/>
      <c r="ED164" s="144"/>
      <c r="EF164" s="163"/>
      <c r="EG164" s="162"/>
      <c r="EH164" s="162"/>
      <c r="EI164" s="162"/>
      <c r="EJ164" s="162"/>
      <c r="EK164" s="162"/>
      <c r="EL164" s="162"/>
      <c r="EM164" s="162"/>
      <c r="EN164" s="162"/>
      <c r="EO164" s="162"/>
      <c r="EP164" s="162"/>
      <c r="EQ164" s="162"/>
      <c r="ER164" s="161"/>
      <c r="ES164" s="159"/>
      <c r="ET164" s="160"/>
      <c r="EU164" s="160"/>
      <c r="EV164" s="111"/>
      <c r="EW164" s="111"/>
      <c r="EX164" s="159"/>
      <c r="EY164" s="112"/>
      <c r="EZ164" s="112"/>
      <c r="FD164" s="163"/>
      <c r="FE164" s="162"/>
      <c r="FF164" s="162"/>
      <c r="FG164" s="162"/>
      <c r="FH164" s="162"/>
      <c r="FI164" s="162"/>
      <c r="FJ164" s="162"/>
      <c r="FK164" s="162"/>
      <c r="FL164" s="162"/>
      <c r="FM164" s="162"/>
      <c r="FN164" s="162"/>
      <c r="FO164" s="162"/>
      <c r="FP164" s="161"/>
      <c r="FQ164" s="159"/>
      <c r="FR164" s="160"/>
      <c r="FS164" s="160"/>
      <c r="FT164" s="159"/>
      <c r="FU164" s="111"/>
      <c r="FV164" s="159"/>
      <c r="FW164" s="112"/>
      <c r="FX164" s="112"/>
    </row>
    <row r="165" spans="1:180" ht="16.5" customHeight="1" outlineLevel="2" x14ac:dyDescent="0.25">
      <c r="A165" s="150"/>
      <c r="B165" s="144"/>
      <c r="C165" s="913" t="str">
        <f t="shared" si="455"/>
        <v>SE26</v>
      </c>
      <c r="D165" s="938" t="s">
        <v>237</v>
      </c>
      <c r="E165" s="846"/>
      <c r="F165" s="846"/>
      <c r="G165" s="846"/>
      <c r="H165" s="847"/>
      <c r="I165" s="848"/>
      <c r="J165" s="823" t="s">
        <v>61</v>
      </c>
      <c r="K165" s="823" t="s">
        <v>61</v>
      </c>
      <c r="L165" s="824">
        <v>0</v>
      </c>
      <c r="M165" s="111"/>
      <c r="N165" s="696"/>
      <c r="O165" s="591"/>
      <c r="P165" s="478">
        <f>N165*$L165</f>
        <v>0</v>
      </c>
      <c r="Q165" s="111"/>
      <c r="R165" s="111"/>
      <c r="S165" s="713">
        <f>L165</f>
        <v>0</v>
      </c>
      <c r="T165" s="171">
        <f>N165</f>
        <v>0</v>
      </c>
      <c r="U165" s="223">
        <f>S165*T165</f>
        <v>0</v>
      </c>
      <c r="V165" s="599"/>
      <c r="W165" s="714"/>
      <c r="Y165" s="713">
        <f>S165*(1+$AC$97)</f>
        <v>0</v>
      </c>
      <c r="Z165" s="171">
        <f>T165*(1-$AC$99)</f>
        <v>0</v>
      </c>
      <c r="AA165" s="223">
        <f>Y165*Z165</f>
        <v>0</v>
      </c>
      <c r="AB165" s="599"/>
      <c r="AC165" s="714"/>
      <c r="AE165" s="713">
        <f>Y165*(1+$AI$97)</f>
        <v>0</v>
      </c>
      <c r="AF165" s="171">
        <f>Z165*(1-$AI$99)</f>
        <v>0</v>
      </c>
      <c r="AG165" s="223">
        <f>AE165*AF165</f>
        <v>0</v>
      </c>
      <c r="AH165" s="599"/>
      <c r="AI165" s="714"/>
      <c r="AK165" s="713">
        <f>AE165*(1+$AO$97)</f>
        <v>0</v>
      </c>
      <c r="AL165" s="171">
        <f>AF165*(1-$AO$99)</f>
        <v>0</v>
      </c>
      <c r="AM165" s="223">
        <f>AK165*AL165</f>
        <v>0</v>
      </c>
      <c r="AN165" s="599"/>
      <c r="AO165" s="714"/>
      <c r="AT165" s="111"/>
      <c r="AU165" s="169">
        <f>AK165*(1+$AY$97)</f>
        <v>0</v>
      </c>
      <c r="AV165" s="171">
        <f>AL165*(1-$AY$99)</f>
        <v>0</v>
      </c>
      <c r="AW165" s="170">
        <f>AU165*AV165</f>
        <v>0</v>
      </c>
      <c r="AX165" s="165"/>
      <c r="AY165" s="111"/>
      <c r="BA165" s="169">
        <f>AU165*(1+$BE$97)</f>
        <v>0</v>
      </c>
      <c r="BB165" s="171">
        <f>AV165*(1-$BE$99)</f>
        <v>0</v>
      </c>
      <c r="BC165" s="170">
        <f>BA165*BB165</f>
        <v>0</v>
      </c>
      <c r="BD165" s="165"/>
      <c r="BE165" s="111"/>
      <c r="BG165" s="169">
        <f>BA165*(1+$BK$97)</f>
        <v>0</v>
      </c>
      <c r="BH165" s="171">
        <f>BB165*(1-$BK$99)</f>
        <v>0</v>
      </c>
      <c r="BI165" s="170">
        <f>BG165*BH165</f>
        <v>0</v>
      </c>
      <c r="BJ165" s="165"/>
      <c r="BK165" s="111"/>
      <c r="BM165" s="169">
        <f>BG165*(1+$BQ$97)</f>
        <v>0</v>
      </c>
      <c r="BN165" s="171">
        <f>BH165*(1-$BQ$99)</f>
        <v>0</v>
      </c>
      <c r="BO165" s="170">
        <f>BM165*BN165</f>
        <v>0</v>
      </c>
      <c r="BP165" s="165"/>
      <c r="BQ165" s="111"/>
      <c r="BV165" s="111"/>
      <c r="BW165" s="169">
        <f>BM165*(1+$CA$97)</f>
        <v>0</v>
      </c>
      <c r="BX165" s="171">
        <f>BN165*(1-$CA$99)</f>
        <v>0</v>
      </c>
      <c r="BY165" s="170">
        <f>BW165*BX165</f>
        <v>0</v>
      </c>
      <c r="BZ165" s="165"/>
      <c r="CA165" s="111"/>
      <c r="CC165" s="169">
        <f>BW165*(1+$CG$97)</f>
        <v>0</v>
      </c>
      <c r="CD165" s="171">
        <f>BX165*(1-$CG$99)</f>
        <v>0</v>
      </c>
      <c r="CE165" s="170">
        <f>CC165*CD165</f>
        <v>0</v>
      </c>
      <c r="CF165" s="165"/>
      <c r="CG165" s="111"/>
      <c r="CI165" s="169">
        <f>CC165*(1+$CM$97)</f>
        <v>0</v>
      </c>
      <c r="CJ165" s="171">
        <f>CD165*(1-$CM$99)</f>
        <v>0</v>
      </c>
      <c r="CK165" s="170">
        <f>CI165*CJ165</f>
        <v>0</v>
      </c>
      <c r="CL165" s="165"/>
      <c r="CM165" s="111"/>
      <c r="CO165" s="169">
        <f>CI165*(1+$CS$97)</f>
        <v>0</v>
      </c>
      <c r="CP165" s="171">
        <f>CJ165*(1-$CS$99)</f>
        <v>0</v>
      </c>
      <c r="CQ165" s="170">
        <f>CO165*CP165</f>
        <v>0</v>
      </c>
      <c r="CR165" s="165"/>
      <c r="CS165" s="111"/>
      <c r="CX165" s="111"/>
      <c r="CY165" s="169">
        <f>CO165*(1+$DC$97)</f>
        <v>0</v>
      </c>
      <c r="CZ165" s="171">
        <f>CP165*(1-$DC$99)</f>
        <v>0</v>
      </c>
      <c r="DA165" s="170">
        <f>CY165*CZ165</f>
        <v>0</v>
      </c>
      <c r="DB165" s="165"/>
      <c r="DC165" s="111"/>
      <c r="DE165" s="169">
        <f>CY165*(1+$DI$97)</f>
        <v>0</v>
      </c>
      <c r="DF165" s="171">
        <f>CZ165*(1-$DI$99)</f>
        <v>0</v>
      </c>
      <c r="DG165" s="170">
        <f>DE165*DF165</f>
        <v>0</v>
      </c>
      <c r="DH165" s="165"/>
      <c r="DI165" s="111"/>
      <c r="DK165" s="169">
        <f>DE165*(1+$DO$97)</f>
        <v>0</v>
      </c>
      <c r="DL165" s="171">
        <f>DF165*(1-$DO$99)</f>
        <v>0</v>
      </c>
      <c r="DM165" s="170">
        <f>DK165*DL165</f>
        <v>0</v>
      </c>
      <c r="DN165" s="165"/>
      <c r="DO165" s="111"/>
      <c r="DQ165" s="169">
        <f>DK165*(1+$DU$97)</f>
        <v>0</v>
      </c>
      <c r="DR165" s="171">
        <f>DL165*(1-$DU$99)</f>
        <v>0</v>
      </c>
      <c r="DS165" s="170">
        <f>DQ165*DR165</f>
        <v>0</v>
      </c>
      <c r="DT165" s="165"/>
      <c r="DU165" s="111"/>
      <c r="DZ165" s="111"/>
      <c r="EA165" s="726"/>
      <c r="EB165" s="486"/>
      <c r="EC165" s="150"/>
      <c r="ED165" s="144"/>
      <c r="EF165" s="163"/>
      <c r="EG165" s="162"/>
      <c r="EH165" s="162"/>
      <c r="EI165" s="162"/>
      <c r="EJ165" s="162"/>
      <c r="EK165" s="162"/>
      <c r="EL165" s="162"/>
      <c r="EM165" s="162"/>
      <c r="EN165" s="162"/>
      <c r="EO165" s="162"/>
      <c r="EP165" s="162"/>
      <c r="EQ165" s="162"/>
      <c r="ER165" s="161"/>
      <c r="ES165" s="159"/>
      <c r="ET165" s="160"/>
      <c r="EU165" s="160"/>
      <c r="EV165" s="111"/>
      <c r="EW165" s="111"/>
      <c r="EX165" s="159"/>
      <c r="EY165" s="112"/>
      <c r="EZ165" s="112"/>
      <c r="FD165" s="163"/>
      <c r="FE165" s="162"/>
      <c r="FF165" s="162"/>
      <c r="FG165" s="162"/>
      <c r="FH165" s="162"/>
      <c r="FI165" s="162"/>
      <c r="FJ165" s="162"/>
      <c r="FK165" s="162"/>
      <c r="FL165" s="162"/>
      <c r="FM165" s="162"/>
      <c r="FN165" s="162"/>
      <c r="FO165" s="162"/>
      <c r="FP165" s="161"/>
      <c r="FQ165" s="159"/>
      <c r="FR165" s="160"/>
      <c r="FS165" s="160"/>
      <c r="FT165" s="159"/>
      <c r="FU165" s="111"/>
      <c r="FV165" s="159"/>
      <c r="FW165" s="112"/>
      <c r="FX165" s="112"/>
    </row>
    <row r="166" spans="1:180" ht="13.5" customHeight="1" outlineLevel="2" x14ac:dyDescent="0.25">
      <c r="A166" s="150"/>
      <c r="B166" s="144"/>
      <c r="C166" s="913" t="str">
        <f t="shared" si="455"/>
        <v>SE27</v>
      </c>
      <c r="D166" s="938" t="s">
        <v>238</v>
      </c>
      <c r="E166" s="846"/>
      <c r="F166" s="846"/>
      <c r="G166" s="846"/>
      <c r="H166" s="847"/>
      <c r="I166" s="849"/>
      <c r="J166" s="823" t="s">
        <v>61</v>
      </c>
      <c r="K166" s="823" t="s">
        <v>61</v>
      </c>
      <c r="L166" s="824">
        <v>0</v>
      </c>
      <c r="M166" s="111"/>
      <c r="N166" s="696"/>
      <c r="O166" s="591"/>
      <c r="P166" s="478">
        <f>N166*$L166</f>
        <v>0</v>
      </c>
      <c r="Q166" s="111"/>
      <c r="R166" s="111"/>
      <c r="S166" s="713">
        <f>L166</f>
        <v>0</v>
      </c>
      <c r="T166" s="171">
        <f>N166</f>
        <v>0</v>
      </c>
      <c r="U166" s="223">
        <f>S166*T166</f>
        <v>0</v>
      </c>
      <c r="V166" s="599"/>
      <c r="W166" s="714"/>
      <c r="Y166" s="713">
        <f>S166*(1+$AC$97)</f>
        <v>0</v>
      </c>
      <c r="Z166" s="171">
        <f>T166*(1-$AC$99)</f>
        <v>0</v>
      </c>
      <c r="AA166" s="223">
        <f>Y166*Z166</f>
        <v>0</v>
      </c>
      <c r="AB166" s="599"/>
      <c r="AC166" s="714"/>
      <c r="AE166" s="713">
        <f>Y166*(1+$AI$97)</f>
        <v>0</v>
      </c>
      <c r="AF166" s="171">
        <f>Z166*(1-$AI$99)</f>
        <v>0</v>
      </c>
      <c r="AG166" s="223">
        <f>AE166*AF166</f>
        <v>0</v>
      </c>
      <c r="AH166" s="599"/>
      <c r="AI166" s="714"/>
      <c r="AK166" s="713">
        <f>AE166*(1+$AO$97)</f>
        <v>0</v>
      </c>
      <c r="AL166" s="171">
        <f>AF166*(1-$AO$99)</f>
        <v>0</v>
      </c>
      <c r="AM166" s="223">
        <f>AK166*AL166</f>
        <v>0</v>
      </c>
      <c r="AN166" s="599"/>
      <c r="AO166" s="714"/>
      <c r="AT166" s="111"/>
      <c r="AU166" s="169">
        <f>AK166*(1+$AY$97)</f>
        <v>0</v>
      </c>
      <c r="AV166" s="171">
        <f>AL166*(1-$AY$99)</f>
        <v>0</v>
      </c>
      <c r="AW166" s="170">
        <f>AU166*AV166</f>
        <v>0</v>
      </c>
      <c r="AX166" s="165"/>
      <c r="AY166" s="111"/>
      <c r="BA166" s="169">
        <f>AU166*(1+$BE$97)</f>
        <v>0</v>
      </c>
      <c r="BB166" s="171">
        <f>AV166*(1-$BE$99)</f>
        <v>0</v>
      </c>
      <c r="BC166" s="170">
        <f>BA166*BB166</f>
        <v>0</v>
      </c>
      <c r="BD166" s="165"/>
      <c r="BE166" s="111"/>
      <c r="BG166" s="169">
        <f>BA166*(1+$BK$97)</f>
        <v>0</v>
      </c>
      <c r="BH166" s="171">
        <f>BB166*(1-$BK$99)</f>
        <v>0</v>
      </c>
      <c r="BI166" s="170">
        <f>BG166*BH166</f>
        <v>0</v>
      </c>
      <c r="BJ166" s="165"/>
      <c r="BK166" s="111"/>
      <c r="BM166" s="169">
        <f>BG166*(1+$BQ$97)</f>
        <v>0</v>
      </c>
      <c r="BN166" s="171">
        <f>BH166*(1-$BQ$99)</f>
        <v>0</v>
      </c>
      <c r="BO166" s="170">
        <f>BM166*BN166</f>
        <v>0</v>
      </c>
      <c r="BP166" s="165"/>
      <c r="BQ166" s="111"/>
      <c r="BV166" s="111"/>
      <c r="BW166" s="169">
        <f>BM166*(1+$CA$97)</f>
        <v>0</v>
      </c>
      <c r="BX166" s="171">
        <f>BN166*(1-$CA$99)</f>
        <v>0</v>
      </c>
      <c r="BY166" s="170">
        <f>BW166*BX166</f>
        <v>0</v>
      </c>
      <c r="BZ166" s="165"/>
      <c r="CA166" s="111"/>
      <c r="CC166" s="169">
        <f>BW166*(1+$CG$97)</f>
        <v>0</v>
      </c>
      <c r="CD166" s="171">
        <f>BX166*(1-$CG$99)</f>
        <v>0</v>
      </c>
      <c r="CE166" s="170">
        <f>CC166*CD166</f>
        <v>0</v>
      </c>
      <c r="CF166" s="165"/>
      <c r="CG166" s="111"/>
      <c r="CI166" s="169">
        <f>CC166*(1+$CM$97)</f>
        <v>0</v>
      </c>
      <c r="CJ166" s="171">
        <f>CD166*(1-$CM$99)</f>
        <v>0</v>
      </c>
      <c r="CK166" s="170">
        <f>CI166*CJ166</f>
        <v>0</v>
      </c>
      <c r="CL166" s="165"/>
      <c r="CM166" s="111"/>
      <c r="CO166" s="169">
        <f>CI166*(1+$CS$97)</f>
        <v>0</v>
      </c>
      <c r="CP166" s="171">
        <f>CJ166*(1-$CS$99)</f>
        <v>0</v>
      </c>
      <c r="CQ166" s="170">
        <f>CO166*CP166</f>
        <v>0</v>
      </c>
      <c r="CR166" s="165"/>
      <c r="CS166" s="111"/>
      <c r="CX166" s="111"/>
      <c r="CY166" s="169">
        <f t="shared" ref="CY166:CY169" si="456">CO166*(1+$DC$97)</f>
        <v>0</v>
      </c>
      <c r="CZ166" s="171">
        <f t="shared" ref="CZ166:CZ169" si="457">CP166*(1-$DC$99)</f>
        <v>0</v>
      </c>
      <c r="DA166" s="170">
        <f>CY166*CZ166</f>
        <v>0</v>
      </c>
      <c r="DB166" s="165"/>
      <c r="DC166" s="111"/>
      <c r="DE166" s="169">
        <f t="shared" ref="DE166:DE169" si="458">CY166*(1+$DI$97)</f>
        <v>0</v>
      </c>
      <c r="DF166" s="171">
        <f t="shared" ref="DF166:DF169" si="459">CZ166*(1-$DI$99)</f>
        <v>0</v>
      </c>
      <c r="DG166" s="170">
        <f>DE166*DF166</f>
        <v>0</v>
      </c>
      <c r="DH166" s="165"/>
      <c r="DI166" s="111"/>
      <c r="DK166" s="169">
        <f t="shared" ref="DK166:DK169" si="460">DE166*(1+$DO$97)</f>
        <v>0</v>
      </c>
      <c r="DL166" s="171">
        <f t="shared" ref="DL166:DL169" si="461">DF166*(1-$DO$99)</f>
        <v>0</v>
      </c>
      <c r="DM166" s="170">
        <f>DK166*DL166</f>
        <v>0</v>
      </c>
      <c r="DN166" s="165"/>
      <c r="DO166" s="111"/>
      <c r="DQ166" s="169">
        <f t="shared" ref="DQ166:DQ169" si="462">DK166*(1+$DU$97)</f>
        <v>0</v>
      </c>
      <c r="DR166" s="171">
        <f t="shared" ref="DR166:DR169" si="463">DL166*(1-$DU$99)</f>
        <v>0</v>
      </c>
      <c r="DS166" s="170">
        <f>DQ166*DR166</f>
        <v>0</v>
      </c>
      <c r="DT166" s="165"/>
      <c r="DU166" s="111"/>
      <c r="DZ166" s="111"/>
      <c r="EA166" s="726"/>
      <c r="EB166" s="486"/>
      <c r="EC166" s="150"/>
      <c r="ED166" s="144"/>
      <c r="EF166" s="163"/>
      <c r="EG166" s="162"/>
      <c r="EH166" s="162"/>
      <c r="EI166" s="162"/>
      <c r="EJ166" s="162"/>
      <c r="EK166" s="162"/>
      <c r="EL166" s="162"/>
      <c r="EM166" s="162"/>
      <c r="EN166" s="162"/>
      <c r="EO166" s="162"/>
      <c r="EP166" s="162"/>
      <c r="EQ166" s="162"/>
      <c r="ER166" s="161"/>
      <c r="ES166" s="159"/>
      <c r="ET166" s="160"/>
      <c r="EU166" s="160"/>
      <c r="EV166" s="111"/>
      <c r="EW166" s="111"/>
      <c r="EX166" s="159"/>
      <c r="EY166" s="112"/>
      <c r="EZ166" s="112"/>
      <c r="FD166" s="163"/>
      <c r="FE166" s="162"/>
      <c r="FF166" s="162"/>
      <c r="FG166" s="162"/>
      <c r="FH166" s="162"/>
      <c r="FI166" s="162"/>
      <c r="FJ166" s="162"/>
      <c r="FK166" s="162"/>
      <c r="FL166" s="162"/>
      <c r="FM166" s="162"/>
      <c r="FN166" s="162"/>
      <c r="FO166" s="162"/>
      <c r="FP166" s="161"/>
      <c r="FQ166" s="159"/>
      <c r="FR166" s="160"/>
      <c r="FS166" s="160"/>
      <c r="FT166" s="159"/>
      <c r="FU166" s="111"/>
      <c r="FV166" s="159"/>
      <c r="FW166" s="112"/>
      <c r="FX166" s="112"/>
    </row>
    <row r="167" spans="1:180" ht="12" customHeight="1" outlineLevel="2" x14ac:dyDescent="0.25">
      <c r="A167" s="150"/>
      <c r="B167" s="144"/>
      <c r="C167" s="932" t="str">
        <f t="shared" si="455"/>
        <v>SE28</v>
      </c>
      <c r="D167" s="938" t="s">
        <v>239</v>
      </c>
      <c r="E167" s="850"/>
      <c r="F167" s="850"/>
      <c r="G167" s="850"/>
      <c r="H167" s="851"/>
      <c r="I167" s="849"/>
      <c r="J167" s="823" t="s">
        <v>61</v>
      </c>
      <c r="K167" s="823" t="s">
        <v>61</v>
      </c>
      <c r="L167" s="824">
        <v>0</v>
      </c>
      <c r="M167" s="111"/>
      <c r="N167" s="696"/>
      <c r="O167" s="591"/>
      <c r="P167" s="478">
        <f>N167*$L167</f>
        <v>0</v>
      </c>
      <c r="Q167" s="111"/>
      <c r="R167" s="111"/>
      <c r="S167" s="713">
        <f>L167</f>
        <v>0</v>
      </c>
      <c r="T167" s="171">
        <f>N167</f>
        <v>0</v>
      </c>
      <c r="U167" s="223">
        <f>S167*T167</f>
        <v>0</v>
      </c>
      <c r="V167" s="599"/>
      <c r="W167" s="714"/>
      <c r="Y167" s="713">
        <f>S167*(1+$AC$97)</f>
        <v>0</v>
      </c>
      <c r="Z167" s="171">
        <f>T167*(1-$AC$99)</f>
        <v>0</v>
      </c>
      <c r="AA167" s="223">
        <f>Y167*Z167</f>
        <v>0</v>
      </c>
      <c r="AB167" s="599"/>
      <c r="AC167" s="714"/>
      <c r="AE167" s="713">
        <f>Y167*(1+$AI$97)</f>
        <v>0</v>
      </c>
      <c r="AF167" s="171">
        <f>Z167*(1-$AI$99)</f>
        <v>0</v>
      </c>
      <c r="AG167" s="223">
        <f>AE167*AF167</f>
        <v>0</v>
      </c>
      <c r="AH167" s="599"/>
      <c r="AI167" s="714"/>
      <c r="AK167" s="713">
        <f>AE167*(1+$AO$97)</f>
        <v>0</v>
      </c>
      <c r="AL167" s="171">
        <f>AF167*(1-$AO$99)</f>
        <v>0</v>
      </c>
      <c r="AM167" s="223">
        <f>AK167*AL167</f>
        <v>0</v>
      </c>
      <c r="AN167" s="599"/>
      <c r="AO167" s="714"/>
      <c r="AT167" s="111"/>
      <c r="AU167" s="169">
        <f>AK167*(1+$AY$97)</f>
        <v>0</v>
      </c>
      <c r="AV167" s="171">
        <f>AL167*(1-$AY$99)</f>
        <v>0</v>
      </c>
      <c r="AW167" s="170">
        <f>AU167*AV167</f>
        <v>0</v>
      </c>
      <c r="AX167" s="165"/>
      <c r="AY167" s="111"/>
      <c r="BA167" s="169">
        <f>AU167*(1+$BE$97)</f>
        <v>0</v>
      </c>
      <c r="BB167" s="171">
        <f>AV167*(1-$BE$99)</f>
        <v>0</v>
      </c>
      <c r="BC167" s="170">
        <f>BA167*BB167</f>
        <v>0</v>
      </c>
      <c r="BD167" s="165"/>
      <c r="BE167" s="111"/>
      <c r="BG167" s="169">
        <f>BA167*(1+$BK$97)</f>
        <v>0</v>
      </c>
      <c r="BH167" s="171">
        <f>BB167*(1-$BK$99)</f>
        <v>0</v>
      </c>
      <c r="BI167" s="170">
        <f>BG167*BH167</f>
        <v>0</v>
      </c>
      <c r="BJ167" s="165"/>
      <c r="BK167" s="111"/>
      <c r="BM167" s="169">
        <f>BG167*(1+$BQ$97)</f>
        <v>0</v>
      </c>
      <c r="BN167" s="171">
        <f>BH167*(1-$BQ$99)</f>
        <v>0</v>
      </c>
      <c r="BO167" s="170">
        <f>BM167*BN167</f>
        <v>0</v>
      </c>
      <c r="BP167" s="165"/>
      <c r="BQ167" s="111"/>
      <c r="BV167" s="111"/>
      <c r="BW167" s="169">
        <f>BM167*(1+$CA$97)</f>
        <v>0</v>
      </c>
      <c r="BX167" s="171">
        <f>BN167*(1-$CA$99)</f>
        <v>0</v>
      </c>
      <c r="BY167" s="170">
        <f>BW167*BX167</f>
        <v>0</v>
      </c>
      <c r="BZ167" s="165"/>
      <c r="CA167" s="111"/>
      <c r="CC167" s="169">
        <f>BW167*(1+$CG$97)</f>
        <v>0</v>
      </c>
      <c r="CD167" s="171">
        <f>BX167*(1-$CG$99)</f>
        <v>0</v>
      </c>
      <c r="CE167" s="170">
        <f>CC167*CD167</f>
        <v>0</v>
      </c>
      <c r="CF167" s="165"/>
      <c r="CG167" s="111"/>
      <c r="CI167" s="169">
        <f>CC167*(1+$CM$97)</f>
        <v>0</v>
      </c>
      <c r="CJ167" s="171">
        <f>CD167*(1-$CM$99)</f>
        <v>0</v>
      </c>
      <c r="CK167" s="170">
        <f>CI167*CJ167</f>
        <v>0</v>
      </c>
      <c r="CL167" s="165"/>
      <c r="CM167" s="111"/>
      <c r="CO167" s="169">
        <f>CI167*(1+$CS$97)</f>
        <v>0</v>
      </c>
      <c r="CP167" s="171">
        <f>CJ167*(1-$CS$99)</f>
        <v>0</v>
      </c>
      <c r="CQ167" s="170">
        <f>CO167*CP167</f>
        <v>0</v>
      </c>
      <c r="CR167" s="165"/>
      <c r="CS167" s="111"/>
      <c r="CX167" s="111"/>
      <c r="CY167" s="169">
        <f t="shared" si="456"/>
        <v>0</v>
      </c>
      <c r="CZ167" s="171">
        <f t="shared" si="457"/>
        <v>0</v>
      </c>
      <c r="DA167" s="170">
        <f>CY167*CZ167</f>
        <v>0</v>
      </c>
      <c r="DB167" s="165"/>
      <c r="DC167" s="111"/>
      <c r="DE167" s="169">
        <f t="shared" si="458"/>
        <v>0</v>
      </c>
      <c r="DF167" s="171">
        <f t="shared" si="459"/>
        <v>0</v>
      </c>
      <c r="DG167" s="170">
        <f>DE167*DF167</f>
        <v>0</v>
      </c>
      <c r="DH167" s="165"/>
      <c r="DI167" s="111"/>
      <c r="DK167" s="169">
        <f t="shared" si="460"/>
        <v>0</v>
      </c>
      <c r="DL167" s="171">
        <f t="shared" si="461"/>
        <v>0</v>
      </c>
      <c r="DM167" s="170">
        <f>DK167*DL167</f>
        <v>0</v>
      </c>
      <c r="DN167" s="165"/>
      <c r="DO167" s="111"/>
      <c r="DQ167" s="169">
        <f t="shared" si="462"/>
        <v>0</v>
      </c>
      <c r="DR167" s="171">
        <f t="shared" si="463"/>
        <v>0</v>
      </c>
      <c r="DS167" s="170">
        <f>DQ167*DR167</f>
        <v>0</v>
      </c>
      <c r="DT167" s="165"/>
      <c r="DU167" s="111"/>
      <c r="DZ167" s="111"/>
      <c r="EA167" s="726"/>
      <c r="EB167" s="486"/>
      <c r="EC167" s="150"/>
      <c r="ED167" s="144"/>
      <c r="EF167" s="163"/>
      <c r="EG167" s="162"/>
      <c r="EH167" s="162"/>
      <c r="EI167" s="162"/>
      <c r="EJ167" s="162"/>
      <c r="EK167" s="162"/>
      <c r="EL167" s="162"/>
      <c r="EM167" s="162"/>
      <c r="EN167" s="162"/>
      <c r="EO167" s="162"/>
      <c r="EP167" s="162"/>
      <c r="EQ167" s="162"/>
      <c r="ER167" s="161"/>
      <c r="ES167" s="159"/>
      <c r="ET167" s="160"/>
      <c r="EU167" s="160"/>
      <c r="EV167" s="111"/>
      <c r="EW167" s="111"/>
      <c r="EX167" s="159"/>
      <c r="EY167" s="112"/>
      <c r="EZ167" s="112"/>
      <c r="FD167" s="163"/>
      <c r="FE167" s="162"/>
      <c r="FF167" s="162"/>
      <c r="FG167" s="162"/>
      <c r="FH167" s="162"/>
      <c r="FI167" s="162"/>
      <c r="FJ167" s="162"/>
      <c r="FK167" s="162"/>
      <c r="FL167" s="162"/>
      <c r="FM167" s="162"/>
      <c r="FN167" s="162"/>
      <c r="FO167" s="162"/>
      <c r="FP167" s="161"/>
      <c r="FQ167" s="159"/>
      <c r="FR167" s="160"/>
      <c r="FS167" s="160"/>
      <c r="FT167" s="159"/>
      <c r="FU167" s="111"/>
      <c r="FV167" s="159"/>
      <c r="FW167" s="112"/>
      <c r="FX167" s="112"/>
    </row>
    <row r="168" spans="1:180" ht="16.5" customHeight="1" outlineLevel="2" x14ac:dyDescent="0.25">
      <c r="A168" s="150"/>
      <c r="B168" s="144"/>
      <c r="C168" s="913" t="str">
        <f t="shared" si="455"/>
        <v>SE29</v>
      </c>
      <c r="D168" s="938" t="s">
        <v>240</v>
      </c>
      <c r="E168" s="850"/>
      <c r="F168" s="850"/>
      <c r="G168" s="850"/>
      <c r="H168" s="851"/>
      <c r="I168" s="849"/>
      <c r="J168" s="809" t="s">
        <v>61</v>
      </c>
      <c r="K168" s="809" t="s">
        <v>61</v>
      </c>
      <c r="L168" s="810">
        <v>0</v>
      </c>
      <c r="M168" s="111"/>
      <c r="N168" s="696"/>
      <c r="O168" s="591"/>
      <c r="P168" s="478">
        <f>N168*$L168</f>
        <v>0</v>
      </c>
      <c r="Q168" s="111"/>
      <c r="R168" s="111"/>
      <c r="S168" s="713">
        <f>L168</f>
        <v>0</v>
      </c>
      <c r="T168" s="171">
        <f>N168</f>
        <v>0</v>
      </c>
      <c r="U168" s="223">
        <f>S168*T168</f>
        <v>0</v>
      </c>
      <c r="V168" s="599"/>
      <c r="W168" s="714"/>
      <c r="Y168" s="713">
        <f>S168*(1+$AC$97)</f>
        <v>0</v>
      </c>
      <c r="Z168" s="171">
        <f>T168*(1-$AC$99)</f>
        <v>0</v>
      </c>
      <c r="AA168" s="223">
        <f>Y168*Z168</f>
        <v>0</v>
      </c>
      <c r="AB168" s="599"/>
      <c r="AC168" s="714"/>
      <c r="AE168" s="713">
        <f>Y168*(1+$AI$97)</f>
        <v>0</v>
      </c>
      <c r="AF168" s="171">
        <f>Z168*(1-$AI$99)</f>
        <v>0</v>
      </c>
      <c r="AG168" s="223">
        <f>AE168*AF168</f>
        <v>0</v>
      </c>
      <c r="AH168" s="599"/>
      <c r="AI168" s="714"/>
      <c r="AK168" s="713">
        <f>AE168*(1+$AO$97)</f>
        <v>0</v>
      </c>
      <c r="AL168" s="171">
        <f>AF168*(1-$AO$99)</f>
        <v>0</v>
      </c>
      <c r="AM168" s="223">
        <f>AK168*AL168</f>
        <v>0</v>
      </c>
      <c r="AN168" s="599"/>
      <c r="AO168" s="714"/>
      <c r="AT168" s="111"/>
      <c r="AU168" s="169">
        <f>AK168*(1+$AY$97)</f>
        <v>0</v>
      </c>
      <c r="AV168" s="171">
        <f>AL168*(1-$AY$99)</f>
        <v>0</v>
      </c>
      <c r="AW168" s="170">
        <f>AU168*AV168</f>
        <v>0</v>
      </c>
      <c r="AX168" s="165"/>
      <c r="AY168" s="111"/>
      <c r="BA168" s="169">
        <f>AU168*(1+$BE$97)</f>
        <v>0</v>
      </c>
      <c r="BB168" s="171">
        <f>AV168*(1-$BE$99)</f>
        <v>0</v>
      </c>
      <c r="BC168" s="170">
        <f>BA168*BB168</f>
        <v>0</v>
      </c>
      <c r="BD168" s="165"/>
      <c r="BE168" s="111"/>
      <c r="BG168" s="169">
        <f>BA168*(1+$BK$97)</f>
        <v>0</v>
      </c>
      <c r="BH168" s="171">
        <f>BB168*(1-$BK$99)</f>
        <v>0</v>
      </c>
      <c r="BI168" s="170">
        <f>BG168*BH168</f>
        <v>0</v>
      </c>
      <c r="BJ168" s="165"/>
      <c r="BK168" s="111"/>
      <c r="BM168" s="169">
        <f>BG168*(1+$BQ$97)</f>
        <v>0</v>
      </c>
      <c r="BN168" s="171">
        <f>BH168*(1-$BQ$99)</f>
        <v>0</v>
      </c>
      <c r="BO168" s="170">
        <f>BM168*BN168</f>
        <v>0</v>
      </c>
      <c r="BP168" s="165"/>
      <c r="BQ168" s="111"/>
      <c r="BV168" s="111"/>
      <c r="BW168" s="169">
        <f>BM168*(1+$CA$97)</f>
        <v>0</v>
      </c>
      <c r="BX168" s="171">
        <f>BN168*(1-$CA$99)</f>
        <v>0</v>
      </c>
      <c r="BY168" s="170">
        <f>BW168*BX168</f>
        <v>0</v>
      </c>
      <c r="BZ168" s="165"/>
      <c r="CA168" s="111"/>
      <c r="CC168" s="169">
        <f>BW168*(1+$CG$97)</f>
        <v>0</v>
      </c>
      <c r="CD168" s="171">
        <f>BX168*(1-$CG$99)</f>
        <v>0</v>
      </c>
      <c r="CE168" s="170">
        <f>CC168*CD168</f>
        <v>0</v>
      </c>
      <c r="CF168" s="165"/>
      <c r="CG168" s="111"/>
      <c r="CI168" s="169">
        <f>CC168*(1+$CM$97)</f>
        <v>0</v>
      </c>
      <c r="CJ168" s="171">
        <f>CD168*(1-$CM$99)</f>
        <v>0</v>
      </c>
      <c r="CK168" s="170">
        <f>CI168*CJ168</f>
        <v>0</v>
      </c>
      <c r="CL168" s="165"/>
      <c r="CM168" s="111"/>
      <c r="CO168" s="169">
        <f>CI168*(1+$CS$97)</f>
        <v>0</v>
      </c>
      <c r="CP168" s="171">
        <f>CJ168*(1-$CS$99)</f>
        <v>0</v>
      </c>
      <c r="CQ168" s="170">
        <f>CO168*CP168</f>
        <v>0</v>
      </c>
      <c r="CR168" s="165"/>
      <c r="CS168" s="111"/>
      <c r="CX168" s="111"/>
      <c r="CY168" s="169">
        <f t="shared" si="456"/>
        <v>0</v>
      </c>
      <c r="CZ168" s="171">
        <f t="shared" si="457"/>
        <v>0</v>
      </c>
      <c r="DA168" s="170">
        <f>CY168*CZ168</f>
        <v>0</v>
      </c>
      <c r="DB168" s="165"/>
      <c r="DC168" s="111"/>
      <c r="DE168" s="169">
        <f t="shared" si="458"/>
        <v>0</v>
      </c>
      <c r="DF168" s="171">
        <f t="shared" si="459"/>
        <v>0</v>
      </c>
      <c r="DG168" s="170">
        <f>DE168*DF168</f>
        <v>0</v>
      </c>
      <c r="DH168" s="165"/>
      <c r="DI168" s="111"/>
      <c r="DK168" s="169">
        <f t="shared" si="460"/>
        <v>0</v>
      </c>
      <c r="DL168" s="171">
        <f t="shared" si="461"/>
        <v>0</v>
      </c>
      <c r="DM168" s="170">
        <f>DK168*DL168</f>
        <v>0</v>
      </c>
      <c r="DN168" s="165"/>
      <c r="DO168" s="111"/>
      <c r="DQ168" s="169">
        <f t="shared" si="462"/>
        <v>0</v>
      </c>
      <c r="DR168" s="171">
        <f t="shared" si="463"/>
        <v>0</v>
      </c>
      <c r="DS168" s="170">
        <f>DQ168*DR168</f>
        <v>0</v>
      </c>
      <c r="DT168" s="165"/>
      <c r="DU168" s="111"/>
      <c r="DZ168" s="111"/>
      <c r="EA168" s="726"/>
      <c r="EB168" s="486"/>
      <c r="EC168" s="150"/>
      <c r="ED168" s="144"/>
      <c r="EF168" s="163"/>
      <c r="EG168" s="162"/>
      <c r="EH168" s="162"/>
      <c r="EI168" s="162"/>
      <c r="EJ168" s="162"/>
      <c r="EK168" s="162"/>
      <c r="EL168" s="162"/>
      <c r="EM168" s="162"/>
      <c r="EN168" s="162"/>
      <c r="EO168" s="162"/>
      <c r="EP168" s="162"/>
      <c r="EQ168" s="162"/>
      <c r="ER168" s="161"/>
      <c r="ES168" s="159"/>
      <c r="ET168" s="160"/>
      <c r="EU168" s="160"/>
      <c r="EV168" s="111"/>
      <c r="EW168" s="111"/>
      <c r="EX168" s="159"/>
      <c r="EY168" s="112"/>
      <c r="EZ168" s="112"/>
      <c r="FD168" s="163"/>
      <c r="FE168" s="162"/>
      <c r="FF168" s="162"/>
      <c r="FG168" s="162"/>
      <c r="FH168" s="162"/>
      <c r="FI168" s="162"/>
      <c r="FJ168" s="162"/>
      <c r="FK168" s="162"/>
      <c r="FL168" s="162"/>
      <c r="FM168" s="162"/>
      <c r="FN168" s="162"/>
      <c r="FO168" s="162"/>
      <c r="FP168" s="161"/>
      <c r="FQ168" s="159"/>
      <c r="FR168" s="160"/>
      <c r="FS168" s="160"/>
      <c r="FT168" s="159"/>
      <c r="FU168" s="111"/>
      <c r="FV168" s="159"/>
      <c r="FW168" s="112"/>
      <c r="FX168" s="112"/>
    </row>
    <row r="169" spans="1:180" ht="18" customHeight="1" outlineLevel="2" thickBot="1" x14ac:dyDescent="0.3">
      <c r="A169" s="150"/>
      <c r="B169" s="144"/>
      <c r="C169" s="929" t="str">
        <f t="shared" si="455"/>
        <v>SE30</v>
      </c>
      <c r="D169" s="945" t="s">
        <v>241</v>
      </c>
      <c r="E169" s="852"/>
      <c r="F169" s="852"/>
      <c r="G169" s="852"/>
      <c r="H169" s="853"/>
      <c r="I169" s="854"/>
      <c r="J169" s="816" t="s">
        <v>61</v>
      </c>
      <c r="K169" s="817" t="s">
        <v>61</v>
      </c>
      <c r="L169" s="818">
        <v>0</v>
      </c>
      <c r="M169" s="236"/>
      <c r="N169" s="705"/>
      <c r="O169" s="706"/>
      <c r="P169" s="481">
        <f>N169*$L169</f>
        <v>0</v>
      </c>
      <c r="Q169" s="111"/>
      <c r="R169" s="111"/>
      <c r="S169" s="718">
        <f>L169</f>
        <v>0</v>
      </c>
      <c r="T169" s="719">
        <f>N169</f>
        <v>0</v>
      </c>
      <c r="U169" s="530">
        <f>S169*T169</f>
        <v>0</v>
      </c>
      <c r="V169" s="720"/>
      <c r="W169" s="721"/>
      <c r="Y169" s="718">
        <f>S169*(1+$AC$97)</f>
        <v>0</v>
      </c>
      <c r="Z169" s="719">
        <f>T169*(1-$AC$99)</f>
        <v>0</v>
      </c>
      <c r="AA169" s="530">
        <f>Y169*Z169</f>
        <v>0</v>
      </c>
      <c r="AB169" s="720"/>
      <c r="AC169" s="721"/>
      <c r="AE169" s="718">
        <f>Y169*(1+$AI$97)</f>
        <v>0</v>
      </c>
      <c r="AF169" s="719">
        <f>Z169*(1-$AI$99)</f>
        <v>0</v>
      </c>
      <c r="AG169" s="530">
        <f>AE169*AF169</f>
        <v>0</v>
      </c>
      <c r="AH169" s="720"/>
      <c r="AI169" s="721"/>
      <c r="AK169" s="718">
        <f>AE169*(1+$AO$97)</f>
        <v>0</v>
      </c>
      <c r="AL169" s="719">
        <f>AF169*(1-$AO$99)</f>
        <v>0</v>
      </c>
      <c r="AM169" s="530">
        <f>AK169*AL169</f>
        <v>0</v>
      </c>
      <c r="AN169" s="720"/>
      <c r="AO169" s="721"/>
      <c r="AT169" s="111"/>
      <c r="AU169" s="169">
        <f>AK169*(1+$AY$97)</f>
        <v>0</v>
      </c>
      <c r="AV169" s="171">
        <f>AL169*(1-$AY$99)</f>
        <v>0</v>
      </c>
      <c r="AW169" s="170">
        <f>AU169*AV169</f>
        <v>0</v>
      </c>
      <c r="AX169" s="165"/>
      <c r="AY169" s="111"/>
      <c r="BA169" s="169">
        <f>AU169*(1+$BE$97)</f>
        <v>0</v>
      </c>
      <c r="BB169" s="171">
        <f>AV169*(1-$BE$99)</f>
        <v>0</v>
      </c>
      <c r="BC169" s="170">
        <f>BA169*BB169</f>
        <v>0</v>
      </c>
      <c r="BD169" s="165"/>
      <c r="BE169" s="111"/>
      <c r="BG169" s="169">
        <f>BA169*(1+$BK$97)</f>
        <v>0</v>
      </c>
      <c r="BH169" s="171">
        <f>BB169*(1-$BK$99)</f>
        <v>0</v>
      </c>
      <c r="BI169" s="170">
        <f>BG169*BH169</f>
        <v>0</v>
      </c>
      <c r="BJ169" s="165"/>
      <c r="BK169" s="111"/>
      <c r="BM169" s="169">
        <f>BG169*(1+$BQ$97)</f>
        <v>0</v>
      </c>
      <c r="BN169" s="171">
        <f>BH169*(1-$BQ$99)</f>
        <v>0</v>
      </c>
      <c r="BO169" s="170">
        <f>BM169*BN169</f>
        <v>0</v>
      </c>
      <c r="BP169" s="165"/>
      <c r="BQ169" s="111"/>
      <c r="BV169" s="111"/>
      <c r="BW169" s="169">
        <f>BM169*(1+$CA$97)</f>
        <v>0</v>
      </c>
      <c r="BX169" s="171">
        <f>BN169*(1-$CA$99)</f>
        <v>0</v>
      </c>
      <c r="BY169" s="170">
        <f>BW169*BX169</f>
        <v>0</v>
      </c>
      <c r="BZ169" s="165"/>
      <c r="CA169" s="111"/>
      <c r="CC169" s="169">
        <f>BW169*(1+$CG$97)</f>
        <v>0</v>
      </c>
      <c r="CD169" s="171">
        <f>BX169*(1-$CG$99)</f>
        <v>0</v>
      </c>
      <c r="CE169" s="170">
        <f>CC169*CD169</f>
        <v>0</v>
      </c>
      <c r="CF169" s="165"/>
      <c r="CG169" s="111"/>
      <c r="CI169" s="169">
        <f>CC169*(1+$CM$97)</f>
        <v>0</v>
      </c>
      <c r="CJ169" s="171">
        <f>CD169*(1-$CM$99)</f>
        <v>0</v>
      </c>
      <c r="CK169" s="170">
        <f>CI169*CJ169</f>
        <v>0</v>
      </c>
      <c r="CL169" s="165"/>
      <c r="CM169" s="111"/>
      <c r="CO169" s="169">
        <f>CI169*(1+$CS$97)</f>
        <v>0</v>
      </c>
      <c r="CP169" s="171">
        <f>CJ169*(1-$CS$99)</f>
        <v>0</v>
      </c>
      <c r="CQ169" s="170">
        <f>CO169*CP169</f>
        <v>0</v>
      </c>
      <c r="CR169" s="165"/>
      <c r="CS169" s="111"/>
      <c r="CX169" s="111"/>
      <c r="CY169" s="169">
        <f t="shared" si="456"/>
        <v>0</v>
      </c>
      <c r="CZ169" s="171">
        <f t="shared" si="457"/>
        <v>0</v>
      </c>
      <c r="DA169" s="170">
        <f>CY169*CZ169</f>
        <v>0</v>
      </c>
      <c r="DB169" s="165"/>
      <c r="DC169" s="111"/>
      <c r="DE169" s="169">
        <f t="shared" si="458"/>
        <v>0</v>
      </c>
      <c r="DF169" s="171">
        <f t="shared" si="459"/>
        <v>0</v>
      </c>
      <c r="DG169" s="170">
        <f>DE169*DF169</f>
        <v>0</v>
      </c>
      <c r="DH169" s="165"/>
      <c r="DI169" s="111"/>
      <c r="DK169" s="169">
        <f t="shared" si="460"/>
        <v>0</v>
      </c>
      <c r="DL169" s="171">
        <f t="shared" si="461"/>
        <v>0</v>
      </c>
      <c r="DM169" s="170">
        <f>DK169*DL169</f>
        <v>0</v>
      </c>
      <c r="DN169" s="165"/>
      <c r="DO169" s="111"/>
      <c r="DQ169" s="169">
        <f t="shared" si="462"/>
        <v>0</v>
      </c>
      <c r="DR169" s="171">
        <f t="shared" si="463"/>
        <v>0</v>
      </c>
      <c r="DS169" s="170">
        <f>DQ169*DR169</f>
        <v>0</v>
      </c>
      <c r="DT169" s="165"/>
      <c r="DU169" s="111"/>
      <c r="DZ169" s="111"/>
      <c r="EA169" s="727"/>
      <c r="EB169" s="488"/>
      <c r="EC169" s="150"/>
      <c r="ED169" s="144"/>
      <c r="EF169" s="163"/>
      <c r="EG169" s="162"/>
      <c r="EH169" s="162"/>
      <c r="EI169" s="162"/>
      <c r="EJ169" s="162"/>
      <c r="EK169" s="162"/>
      <c r="EL169" s="162"/>
      <c r="EM169" s="162"/>
      <c r="EN169" s="162"/>
      <c r="EO169" s="162"/>
      <c r="EP169" s="162"/>
      <c r="EQ169" s="162"/>
      <c r="ER169" s="161"/>
      <c r="ES169" s="159"/>
      <c r="ET169" s="160"/>
      <c r="EU169" s="160"/>
      <c r="EV169" s="111"/>
      <c r="EW169" s="111"/>
      <c r="EX169" s="159"/>
      <c r="EY169" s="112"/>
      <c r="EZ169" s="112"/>
      <c r="FD169" s="163"/>
      <c r="FE169" s="162"/>
      <c r="FF169" s="162"/>
      <c r="FG169" s="162"/>
      <c r="FH169" s="162"/>
      <c r="FI169" s="162"/>
      <c r="FJ169" s="162"/>
      <c r="FK169" s="162"/>
      <c r="FL169" s="162"/>
      <c r="FM169" s="162"/>
      <c r="FN169" s="162"/>
      <c r="FO169" s="162"/>
      <c r="FP169" s="161"/>
      <c r="FQ169" s="159"/>
      <c r="FR169" s="160"/>
      <c r="FS169" s="160"/>
      <c r="FT169" s="159"/>
      <c r="FU169" s="111"/>
      <c r="FV169" s="159"/>
      <c r="FW169" s="112"/>
      <c r="FX169" s="112"/>
    </row>
    <row r="170" spans="1:180" ht="16" customHeight="1" thickBot="1" x14ac:dyDescent="0.4">
      <c r="A170" s="150"/>
      <c r="B170" s="144"/>
      <c r="D170" s="156"/>
      <c r="E170" s="156"/>
      <c r="F170" s="156"/>
      <c r="G170" s="156"/>
      <c r="H170" s="808"/>
      <c r="I170" s="156"/>
      <c r="J170" s="156"/>
      <c r="K170" s="156"/>
      <c r="L170" s="156"/>
      <c r="M170" s="151"/>
      <c r="N170" s="153"/>
      <c r="O170" s="155"/>
      <c r="P170" s="151"/>
      <c r="Q170" s="151"/>
      <c r="R170" s="151"/>
      <c r="S170" s="153"/>
      <c r="T170" s="153"/>
      <c r="U170" s="153"/>
      <c r="V170" s="155"/>
      <c r="W170" s="707">
        <f>SUM(W140:W169)</f>
        <v>0</v>
      </c>
      <c r="Y170" s="153"/>
      <c r="Z170" s="153"/>
      <c r="AA170" s="153"/>
      <c r="AB170" s="155"/>
      <c r="AC170" s="707">
        <f>SUM(AC140:AC169)</f>
        <v>0</v>
      </c>
      <c r="AE170" s="153"/>
      <c r="AF170" s="153"/>
      <c r="AG170" s="153"/>
      <c r="AH170" s="155"/>
      <c r="AI170" s="707">
        <f>SUM(AI140:AI169)</f>
        <v>0</v>
      </c>
      <c r="AK170" s="153"/>
      <c r="AL170" s="153"/>
      <c r="AM170" s="153"/>
      <c r="AN170" s="155"/>
      <c r="AO170" s="707">
        <f>SUM(AO140:AO169)</f>
        <v>0</v>
      </c>
      <c r="AT170" s="151"/>
      <c r="AU170" s="153"/>
      <c r="AV170" s="153"/>
      <c r="AW170" s="153"/>
      <c r="AX170" s="155"/>
      <c r="AY170" s="154">
        <f>SUM(AY140:AY169)</f>
        <v>0</v>
      </c>
      <c r="BA170" s="153"/>
      <c r="BB170" s="153"/>
      <c r="BC170" s="153"/>
      <c r="BD170" s="155"/>
      <c r="BE170" s="154">
        <f>SUM(BE140:BE169)</f>
        <v>0</v>
      </c>
      <c r="BG170" s="153"/>
      <c r="BH170" s="153"/>
      <c r="BI170" s="153"/>
      <c r="BJ170" s="155"/>
      <c r="BK170" s="154">
        <f>SUM(BK140:BK169)</f>
        <v>0</v>
      </c>
      <c r="BM170" s="153"/>
      <c r="BN170" s="153"/>
      <c r="BO170" s="153"/>
      <c r="BP170" s="155"/>
      <c r="BQ170" s="154">
        <f>SUM(BQ140:BQ169)</f>
        <v>0</v>
      </c>
      <c r="BV170" s="151"/>
      <c r="BW170" s="153"/>
      <c r="BX170" s="153"/>
      <c r="BY170" s="153"/>
      <c r="BZ170" s="155"/>
      <c r="CA170" s="154">
        <f>SUM(CA140:CA169)</f>
        <v>0</v>
      </c>
      <c r="CC170" s="153"/>
      <c r="CD170" s="153"/>
      <c r="CE170" s="153"/>
      <c r="CF170" s="155"/>
      <c r="CG170" s="154">
        <f>SUM(CG140:CG169)</f>
        <v>0</v>
      </c>
      <c r="CI170" s="153"/>
      <c r="CJ170" s="153"/>
      <c r="CK170" s="153"/>
      <c r="CL170" s="155"/>
      <c r="CM170" s="154">
        <f>SUM(CM140:CM169)</f>
        <v>0</v>
      </c>
      <c r="CO170" s="153"/>
      <c r="CP170" s="153"/>
      <c r="CQ170" s="153"/>
      <c r="CR170" s="155"/>
      <c r="CS170" s="154">
        <f>SUM(CS140:CS169)</f>
        <v>0</v>
      </c>
      <c r="CX170" s="151"/>
      <c r="CY170" s="153"/>
      <c r="CZ170" s="153"/>
      <c r="DA170" s="153"/>
      <c r="DB170" s="155"/>
      <c r="DC170" s="154">
        <f>SUM(DC140:DC169)</f>
        <v>0</v>
      </c>
      <c r="DE170" s="153"/>
      <c r="DF170" s="153"/>
      <c r="DG170" s="153"/>
      <c r="DH170" s="155"/>
      <c r="DI170" s="154">
        <f>SUM(DI140:DI169)</f>
        <v>0</v>
      </c>
      <c r="DK170" s="153"/>
      <c r="DL170" s="153"/>
      <c r="DM170" s="153"/>
      <c r="DN170" s="155"/>
      <c r="DO170" s="154">
        <f>SUM(DO140:DO169)</f>
        <v>0</v>
      </c>
      <c r="DQ170" s="153"/>
      <c r="DR170" s="153"/>
      <c r="DS170" s="153"/>
      <c r="DT170" s="155"/>
      <c r="DU170" s="154">
        <f>SUM(DU140:DU169)</f>
        <v>0</v>
      </c>
      <c r="DZ170" s="151"/>
      <c r="EA170" s="152"/>
      <c r="EB170" s="471">
        <f>SUM(EB140:EB164)</f>
        <v>0</v>
      </c>
      <c r="EC170" s="150"/>
      <c r="ED170" s="144"/>
      <c r="EV170" s="153"/>
      <c r="EW170" s="153"/>
      <c r="EX170" s="153"/>
      <c r="EY170" s="152"/>
      <c r="EZ170" s="151"/>
      <c r="FT170" s="153"/>
      <c r="FU170" s="153"/>
      <c r="FV170" s="153"/>
      <c r="FW170" s="152"/>
      <c r="FX170" s="151"/>
    </row>
    <row r="171" spans="1:180" ht="16.149999999999999" customHeight="1" x14ac:dyDescent="0.3">
      <c r="B171" s="129"/>
      <c r="C171" s="128"/>
      <c r="D171" s="125"/>
      <c r="E171" s="125"/>
      <c r="F171" s="125"/>
      <c r="G171" s="876"/>
      <c r="H171" s="878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6"/>
      <c r="W171" s="125"/>
      <c r="Y171" s="125"/>
      <c r="Z171" s="125"/>
      <c r="AA171" s="125"/>
      <c r="AB171" s="126"/>
      <c r="AC171" s="125"/>
      <c r="AE171" s="125"/>
      <c r="AF171" s="125"/>
      <c r="AG171" s="125"/>
      <c r="AH171" s="126"/>
      <c r="AI171" s="125"/>
      <c r="AK171" s="125"/>
      <c r="AL171" s="125"/>
      <c r="AM171" s="125"/>
      <c r="AN171" s="126"/>
      <c r="AO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  <c r="BM171" s="125"/>
      <c r="BN171" s="125"/>
      <c r="BO171" s="125"/>
      <c r="BP171" s="125"/>
      <c r="BQ171" s="125"/>
      <c r="BR171" s="125"/>
      <c r="BS171" s="125"/>
      <c r="BT171" s="125"/>
      <c r="BU171" s="125"/>
      <c r="BV171" s="125"/>
      <c r="BW171" s="125"/>
      <c r="BX171" s="125"/>
      <c r="BY171" s="125"/>
      <c r="BZ171" s="125"/>
      <c r="CA171" s="125"/>
      <c r="CB171" s="125"/>
      <c r="CC171" s="125"/>
      <c r="CD171" s="125"/>
      <c r="CE171" s="125"/>
      <c r="CF171" s="125"/>
      <c r="CG171" s="125"/>
      <c r="CH171" s="125"/>
      <c r="CI171" s="125"/>
      <c r="CJ171" s="125"/>
      <c r="CK171" s="125"/>
      <c r="CL171" s="125"/>
      <c r="CM171" s="125"/>
      <c r="CN171" s="125"/>
      <c r="CO171" s="125"/>
      <c r="CP171" s="125"/>
      <c r="CQ171" s="125"/>
      <c r="CR171" s="125"/>
      <c r="CS171" s="125"/>
      <c r="CT171" s="125"/>
      <c r="CU171" s="125"/>
      <c r="CV171" s="125"/>
      <c r="CW171" s="125"/>
      <c r="CX171" s="125"/>
      <c r="CY171" s="125"/>
      <c r="CZ171" s="125"/>
      <c r="DA171" s="125"/>
      <c r="DB171" s="125"/>
      <c r="DC171" s="125"/>
      <c r="DD171" s="125"/>
      <c r="DE171" s="125"/>
      <c r="DF171" s="125"/>
      <c r="DG171" s="125"/>
      <c r="DH171" s="125"/>
      <c r="DI171" s="125"/>
      <c r="DJ171" s="125"/>
      <c r="DK171" s="125"/>
      <c r="DL171" s="125"/>
      <c r="DM171" s="125"/>
      <c r="DN171" s="125"/>
      <c r="DO171" s="125"/>
      <c r="DP171" s="125"/>
      <c r="DQ171" s="125"/>
      <c r="DR171" s="125"/>
      <c r="DS171" s="125"/>
      <c r="DT171" s="125"/>
      <c r="DU171" s="125"/>
      <c r="DV171" s="125"/>
      <c r="DW171" s="125"/>
      <c r="DX171" s="125"/>
      <c r="DY171" s="125"/>
      <c r="DZ171" s="125"/>
      <c r="EA171" s="125"/>
      <c r="EB171" s="125"/>
      <c r="EC171" s="150"/>
    </row>
    <row r="172" spans="1:180" ht="6" customHeight="1" thickBot="1" x14ac:dyDescent="0.35">
      <c r="B172" s="144"/>
      <c r="C172" s="879"/>
      <c r="D172" s="877"/>
      <c r="EC172" s="150"/>
    </row>
    <row r="173" spans="1:180" s="177" customFormat="1" ht="36" x14ac:dyDescent="0.4">
      <c r="A173" s="181"/>
      <c r="B173" s="180"/>
      <c r="C173" s="593"/>
      <c r="D173" s="814" t="s">
        <v>242</v>
      </c>
      <c r="E173" s="582"/>
      <c r="F173" s="582"/>
      <c r="G173" s="582"/>
      <c r="H173" s="582"/>
      <c r="I173" s="582"/>
      <c r="J173" s="583"/>
      <c r="K173" s="584"/>
      <c r="L173" s="585" t="s">
        <v>81</v>
      </c>
      <c r="M173" s="174"/>
      <c r="N173" s="708" t="s">
        <v>82</v>
      </c>
      <c r="O173" s="709" t="s">
        <v>83</v>
      </c>
      <c r="P173" s="710" t="s">
        <v>45</v>
      </c>
      <c r="Q173" s="183"/>
      <c r="R173" s="183"/>
      <c r="S173" s="708" t="s">
        <v>81</v>
      </c>
      <c r="T173" s="709" t="s">
        <v>82</v>
      </c>
      <c r="U173" s="709" t="s">
        <v>45</v>
      </c>
      <c r="V173" s="709" t="s">
        <v>196</v>
      </c>
      <c r="W173" s="710" t="s">
        <v>197</v>
      </c>
      <c r="Y173" s="708" t="s">
        <v>81</v>
      </c>
      <c r="Z173" s="709" t="s">
        <v>82</v>
      </c>
      <c r="AA173" s="709" t="s">
        <v>45</v>
      </c>
      <c r="AB173" s="709" t="s">
        <v>196</v>
      </c>
      <c r="AC173" s="710" t="s">
        <v>197</v>
      </c>
      <c r="AE173" s="708" t="s">
        <v>81</v>
      </c>
      <c r="AF173" s="709" t="s">
        <v>82</v>
      </c>
      <c r="AG173" s="709" t="s">
        <v>45</v>
      </c>
      <c r="AH173" s="709" t="s">
        <v>196</v>
      </c>
      <c r="AI173" s="710" t="s">
        <v>197</v>
      </c>
      <c r="AK173" s="708" t="s">
        <v>81</v>
      </c>
      <c r="AL173" s="709" t="s">
        <v>82</v>
      </c>
      <c r="AM173" s="709" t="s">
        <v>45</v>
      </c>
      <c r="AN173" s="709" t="s">
        <v>196</v>
      </c>
      <c r="AO173" s="710" t="s">
        <v>197</v>
      </c>
      <c r="AT173" s="183"/>
      <c r="AU173" s="182" t="s">
        <v>81</v>
      </c>
      <c r="AV173" s="182" t="s">
        <v>82</v>
      </c>
      <c r="AW173" s="182" t="s">
        <v>45</v>
      </c>
      <c r="AX173" s="182" t="s">
        <v>196</v>
      </c>
      <c r="AY173" s="182" t="s">
        <v>197</v>
      </c>
      <c r="BA173" s="182" t="s">
        <v>81</v>
      </c>
      <c r="BB173" s="182" t="s">
        <v>82</v>
      </c>
      <c r="BC173" s="182" t="s">
        <v>45</v>
      </c>
      <c r="BD173" s="182" t="s">
        <v>196</v>
      </c>
      <c r="BE173" s="182" t="s">
        <v>197</v>
      </c>
      <c r="BG173" s="182" t="s">
        <v>81</v>
      </c>
      <c r="BH173" s="182" t="s">
        <v>82</v>
      </c>
      <c r="BI173" s="182" t="s">
        <v>45</v>
      </c>
      <c r="BJ173" s="182" t="s">
        <v>196</v>
      </c>
      <c r="BK173" s="182" t="s">
        <v>197</v>
      </c>
      <c r="BM173" s="182" t="s">
        <v>81</v>
      </c>
      <c r="BN173" s="182" t="s">
        <v>82</v>
      </c>
      <c r="BO173" s="182" t="s">
        <v>45</v>
      </c>
      <c r="BP173" s="182" t="s">
        <v>196</v>
      </c>
      <c r="BQ173" s="182" t="s">
        <v>197</v>
      </c>
      <c r="BV173" s="183"/>
      <c r="BW173" s="182" t="s">
        <v>81</v>
      </c>
      <c r="BX173" s="182" t="s">
        <v>82</v>
      </c>
      <c r="BY173" s="182" t="s">
        <v>45</v>
      </c>
      <c r="BZ173" s="182" t="s">
        <v>196</v>
      </c>
      <c r="CA173" s="182" t="s">
        <v>197</v>
      </c>
      <c r="CC173" s="182" t="s">
        <v>81</v>
      </c>
      <c r="CD173" s="182" t="s">
        <v>82</v>
      </c>
      <c r="CE173" s="182" t="s">
        <v>45</v>
      </c>
      <c r="CF173" s="182" t="s">
        <v>196</v>
      </c>
      <c r="CG173" s="182" t="s">
        <v>197</v>
      </c>
      <c r="CI173" s="182" t="s">
        <v>81</v>
      </c>
      <c r="CJ173" s="182" t="s">
        <v>82</v>
      </c>
      <c r="CK173" s="182" t="s">
        <v>45</v>
      </c>
      <c r="CL173" s="182" t="s">
        <v>196</v>
      </c>
      <c r="CM173" s="182" t="s">
        <v>197</v>
      </c>
      <c r="CO173" s="182" t="s">
        <v>81</v>
      </c>
      <c r="CP173" s="182" t="s">
        <v>82</v>
      </c>
      <c r="CQ173" s="182" t="s">
        <v>45</v>
      </c>
      <c r="CR173" s="182" t="s">
        <v>196</v>
      </c>
      <c r="CS173" s="182" t="s">
        <v>197</v>
      </c>
      <c r="CX173" s="183"/>
      <c r="CY173" s="182" t="s">
        <v>81</v>
      </c>
      <c r="CZ173" s="182" t="s">
        <v>82</v>
      </c>
      <c r="DA173" s="182" t="s">
        <v>45</v>
      </c>
      <c r="DB173" s="182" t="s">
        <v>196</v>
      </c>
      <c r="DC173" s="182" t="s">
        <v>197</v>
      </c>
      <c r="DE173" s="182" t="s">
        <v>81</v>
      </c>
      <c r="DF173" s="182" t="s">
        <v>82</v>
      </c>
      <c r="DG173" s="182" t="s">
        <v>45</v>
      </c>
      <c r="DH173" s="182" t="s">
        <v>196</v>
      </c>
      <c r="DI173" s="182" t="s">
        <v>197</v>
      </c>
      <c r="DK173" s="182" t="s">
        <v>81</v>
      </c>
      <c r="DL173" s="182" t="s">
        <v>82</v>
      </c>
      <c r="DM173" s="182" t="s">
        <v>45</v>
      </c>
      <c r="DN173" s="182" t="s">
        <v>196</v>
      </c>
      <c r="DO173" s="182" t="s">
        <v>197</v>
      </c>
      <c r="DQ173" s="182" t="s">
        <v>81</v>
      </c>
      <c r="DR173" s="182" t="s">
        <v>82</v>
      </c>
      <c r="DS173" s="182" t="s">
        <v>45</v>
      </c>
      <c r="DT173" s="182" t="s">
        <v>196</v>
      </c>
      <c r="DU173" s="182" t="s">
        <v>197</v>
      </c>
      <c r="DZ173" s="174"/>
      <c r="EA173" s="708" t="s">
        <v>84</v>
      </c>
      <c r="EB173" s="710" t="s">
        <v>85</v>
      </c>
      <c r="EC173" s="181"/>
      <c r="ED173" s="180"/>
      <c r="EF173" s="179"/>
      <c r="EG173" s="179"/>
      <c r="EH173" s="179"/>
      <c r="EI173" s="179"/>
      <c r="EJ173" s="179"/>
      <c r="EK173" s="179"/>
      <c r="EL173" s="179"/>
      <c r="EM173" s="179"/>
      <c r="EN173" s="179"/>
      <c r="EO173" s="179"/>
      <c r="EP173" s="179"/>
      <c r="EQ173" s="179"/>
      <c r="ER173" s="178"/>
      <c r="ES173" s="178"/>
      <c r="ET173" s="178"/>
      <c r="EU173" s="174"/>
      <c r="EV173" s="178"/>
      <c r="EW173" s="178"/>
      <c r="EX173" s="178"/>
      <c r="EY173" s="178"/>
      <c r="EZ173" s="178"/>
      <c r="FD173" s="179"/>
      <c r="FE173" s="179"/>
      <c r="FF173" s="179"/>
      <c r="FG173" s="179"/>
      <c r="FH173" s="179"/>
      <c r="FI173" s="179"/>
      <c r="FJ173" s="179"/>
      <c r="FK173" s="179"/>
      <c r="FL173" s="179"/>
      <c r="FM173" s="179"/>
      <c r="FN173" s="179"/>
      <c r="FO173" s="179"/>
      <c r="FP173" s="178"/>
      <c r="FQ173" s="178"/>
      <c r="FR173" s="178"/>
      <c r="FS173" s="174"/>
      <c r="FT173" s="178"/>
      <c r="FU173" s="178"/>
      <c r="FV173" s="178"/>
      <c r="FW173" s="178"/>
      <c r="FX173" s="178"/>
    </row>
    <row r="174" spans="1:180" ht="16" customHeight="1" outlineLevel="1" x14ac:dyDescent="0.35">
      <c r="A174" s="150"/>
      <c r="B174" s="144"/>
      <c r="C174" s="858"/>
      <c r="D174" s="592" t="s">
        <v>86</v>
      </c>
      <c r="E174" s="578" t="s">
        <v>198</v>
      </c>
      <c r="F174" s="578"/>
      <c r="G174" s="578"/>
      <c r="H174" s="578"/>
      <c r="I174" s="579"/>
      <c r="J174" s="580" t="s">
        <v>49</v>
      </c>
      <c r="K174" s="581" t="s">
        <v>88</v>
      </c>
      <c r="L174" s="586" t="str">
        <f>"[" &amp; 'Zusammenfassung (DE)'!$I$14 &amp;"/h]"</f>
        <v>[EUR/h]</v>
      </c>
      <c r="M174" s="158"/>
      <c r="N174" s="475" t="s">
        <v>89</v>
      </c>
      <c r="O174" s="470"/>
      <c r="P174" s="476" t="str">
        <f>"["&amp; 'Zusammenfassung (DE)'!$I$14 &amp;"]"</f>
        <v>[EUR]</v>
      </c>
      <c r="Q174" s="163"/>
      <c r="R174" s="163"/>
      <c r="S174" s="711" t="str">
        <f>"[" &amp; 'Zusammenfassung (DE)'!$I$14 &amp;"/h]"</f>
        <v>[EUR/h]</v>
      </c>
      <c r="T174" s="470" t="s">
        <v>89</v>
      </c>
      <c r="U174" s="470" t="str">
        <f>"["&amp; 'Zusammenfassung (DE)'!$I$14 &amp;"]"</f>
        <v>[EUR]</v>
      </c>
      <c r="V174" s="470"/>
      <c r="W174" s="476" t="str">
        <f>"["&amp; 'Zusammenfassung (DE)'!$I$14 &amp;"]"</f>
        <v>[EUR]</v>
      </c>
      <c r="Y174" s="711" t="str">
        <f>"[" &amp; 'Zusammenfassung (DE)'!$I$14 &amp;"/h]"</f>
        <v>[EUR/h]</v>
      </c>
      <c r="Z174" s="470" t="s">
        <v>89</v>
      </c>
      <c r="AA174" s="470" t="str">
        <f>"["&amp; 'Zusammenfassung (DE)'!$I$14 &amp;"]"</f>
        <v>[EUR]</v>
      </c>
      <c r="AB174" s="470"/>
      <c r="AC174" s="476" t="str">
        <f>"["&amp; 'Zusammenfassung (DE)'!$I$14 &amp;"]"</f>
        <v>[EUR]</v>
      </c>
      <c r="AE174" s="711" t="str">
        <f>"[" &amp; 'Zusammenfassung (DE)'!$I$14 &amp;"/h]"</f>
        <v>[EUR/h]</v>
      </c>
      <c r="AF174" s="470" t="s">
        <v>89</v>
      </c>
      <c r="AG174" s="470" t="str">
        <f>"["&amp; 'Zusammenfassung (DE)'!$I$14 &amp;"]"</f>
        <v>[EUR]</v>
      </c>
      <c r="AH174" s="470"/>
      <c r="AI174" s="476" t="str">
        <f>"["&amp; 'Zusammenfassung (DE)'!$I$14 &amp;"]"</f>
        <v>[EUR]</v>
      </c>
      <c r="AK174" s="711" t="str">
        <f>"[" &amp; 'Zusammenfassung (DE)'!$I$14 &amp;"/h]"</f>
        <v>[EUR/h]</v>
      </c>
      <c r="AL174" s="470" t="s">
        <v>89</v>
      </c>
      <c r="AM174" s="470" t="str">
        <f>"["&amp; 'Zusammenfassung (DE)'!$I$14 &amp;"]"</f>
        <v>[EUR]</v>
      </c>
      <c r="AN174" s="470"/>
      <c r="AO174" s="476" t="str">
        <f>"["&amp; 'Zusammenfassung (DE)'!$I$14 &amp;"]"</f>
        <v>[EUR]</v>
      </c>
      <c r="AT174" s="163"/>
      <c r="AU174" s="176" t="str">
        <f>"[" &amp; 'Zusammenfassung (DE)'!$I$14 &amp;"/h]"</f>
        <v>[EUR/h]</v>
      </c>
      <c r="AV174" s="175" t="s">
        <v>89</v>
      </c>
      <c r="AW174" s="175" t="str">
        <f>"["&amp; 'Zusammenfassung (DE)'!$I$14 &amp;"]"</f>
        <v>[EUR]</v>
      </c>
      <c r="AX174" s="175"/>
      <c r="AY174" s="175" t="str">
        <f>"["&amp; 'Zusammenfassung (DE)'!$I$14 &amp;"]"</f>
        <v>[EUR]</v>
      </c>
      <c r="BA174" s="176" t="str">
        <f>"[" &amp; 'Zusammenfassung (DE)'!$I$14 &amp;"/h]"</f>
        <v>[EUR/h]</v>
      </c>
      <c r="BB174" s="175" t="s">
        <v>89</v>
      </c>
      <c r="BC174" s="175" t="str">
        <f>"["&amp; 'Zusammenfassung (DE)'!$I$14 &amp;"]"</f>
        <v>[EUR]</v>
      </c>
      <c r="BD174" s="175"/>
      <c r="BE174" s="175" t="str">
        <f>"["&amp; 'Zusammenfassung (DE)'!$I$14 &amp;"]"</f>
        <v>[EUR]</v>
      </c>
      <c r="BG174" s="176" t="str">
        <f>"[" &amp; 'Zusammenfassung (DE)'!$I$14 &amp;"/h]"</f>
        <v>[EUR/h]</v>
      </c>
      <c r="BH174" s="175" t="s">
        <v>89</v>
      </c>
      <c r="BI174" s="175" t="str">
        <f>"["&amp; 'Zusammenfassung (DE)'!$I$14 &amp;"]"</f>
        <v>[EUR]</v>
      </c>
      <c r="BJ174" s="175"/>
      <c r="BK174" s="175" t="str">
        <f>"["&amp; 'Zusammenfassung (DE)'!$I$14 &amp;"]"</f>
        <v>[EUR]</v>
      </c>
      <c r="BM174" s="176" t="str">
        <f>"[" &amp; 'Zusammenfassung (DE)'!$I$14 &amp;"/h]"</f>
        <v>[EUR/h]</v>
      </c>
      <c r="BN174" s="175" t="s">
        <v>89</v>
      </c>
      <c r="BO174" s="175" t="str">
        <f>"["&amp; 'Zusammenfassung (DE)'!$I$14 &amp;"]"</f>
        <v>[EUR]</v>
      </c>
      <c r="BP174" s="175"/>
      <c r="BQ174" s="175" t="str">
        <f>"["&amp; 'Zusammenfassung (DE)'!$I$14 &amp;"]"</f>
        <v>[EUR]</v>
      </c>
      <c r="BV174" s="163"/>
      <c r="BW174" s="176" t="str">
        <f>"[" &amp; 'Zusammenfassung (DE)'!$I$14 &amp;"/h]"</f>
        <v>[EUR/h]</v>
      </c>
      <c r="BX174" s="175" t="s">
        <v>89</v>
      </c>
      <c r="BY174" s="175" t="str">
        <f>"["&amp; 'Zusammenfassung (DE)'!$I$14 &amp;"]"</f>
        <v>[EUR]</v>
      </c>
      <c r="BZ174" s="175"/>
      <c r="CA174" s="175" t="str">
        <f>"["&amp; 'Zusammenfassung (DE)'!$I$14 &amp;"]"</f>
        <v>[EUR]</v>
      </c>
      <c r="CC174" s="176" t="str">
        <f>"[" &amp; 'Zusammenfassung (DE)'!$I$14 &amp;"/h]"</f>
        <v>[EUR/h]</v>
      </c>
      <c r="CD174" s="175" t="s">
        <v>89</v>
      </c>
      <c r="CE174" s="175" t="str">
        <f>"["&amp; 'Zusammenfassung (DE)'!$I$14 &amp;"]"</f>
        <v>[EUR]</v>
      </c>
      <c r="CF174" s="175"/>
      <c r="CG174" s="175" t="str">
        <f>"["&amp; 'Zusammenfassung (DE)'!$I$14 &amp;"]"</f>
        <v>[EUR]</v>
      </c>
      <c r="CI174" s="176" t="str">
        <f>"[" &amp; 'Zusammenfassung (DE)'!$I$14 &amp;"/h]"</f>
        <v>[EUR/h]</v>
      </c>
      <c r="CJ174" s="175" t="s">
        <v>89</v>
      </c>
      <c r="CK174" s="175" t="str">
        <f>"["&amp; 'Zusammenfassung (DE)'!$I$14 &amp;"]"</f>
        <v>[EUR]</v>
      </c>
      <c r="CL174" s="175"/>
      <c r="CM174" s="175" t="str">
        <f>"["&amp; 'Zusammenfassung (DE)'!$I$14 &amp;"]"</f>
        <v>[EUR]</v>
      </c>
      <c r="CO174" s="176" t="str">
        <f>"[" &amp; 'Zusammenfassung (DE)'!$I$14 &amp;"/h]"</f>
        <v>[EUR/h]</v>
      </c>
      <c r="CP174" s="175" t="s">
        <v>89</v>
      </c>
      <c r="CQ174" s="175" t="str">
        <f>"["&amp; 'Zusammenfassung (DE)'!$I$14 &amp;"]"</f>
        <v>[EUR]</v>
      </c>
      <c r="CR174" s="175"/>
      <c r="CS174" s="175" t="str">
        <f>"["&amp; 'Zusammenfassung (DE)'!$I$14 &amp;"]"</f>
        <v>[EUR]</v>
      </c>
      <c r="CX174" s="163"/>
      <c r="CY174" s="176" t="str">
        <f>"[" &amp; 'Zusammenfassung (DE)'!$I$14 &amp;"/h]"</f>
        <v>[EUR/h]</v>
      </c>
      <c r="CZ174" s="175" t="s">
        <v>89</v>
      </c>
      <c r="DA174" s="175" t="str">
        <f>"["&amp; 'Zusammenfassung (DE)'!$I$14 &amp;"]"</f>
        <v>[EUR]</v>
      </c>
      <c r="DB174" s="175"/>
      <c r="DC174" s="175" t="str">
        <f>"["&amp; 'Zusammenfassung (DE)'!$I$14 &amp;"]"</f>
        <v>[EUR]</v>
      </c>
      <c r="DE174" s="176" t="str">
        <f>"[" &amp; 'Zusammenfassung (DE)'!$I$14 &amp;"/h]"</f>
        <v>[EUR/h]</v>
      </c>
      <c r="DF174" s="175" t="s">
        <v>89</v>
      </c>
      <c r="DG174" s="175" t="str">
        <f>"["&amp; 'Zusammenfassung (DE)'!$I$14 &amp;"]"</f>
        <v>[EUR]</v>
      </c>
      <c r="DH174" s="175"/>
      <c r="DI174" s="175" t="str">
        <f>"["&amp; 'Zusammenfassung (DE)'!$I$14 &amp;"]"</f>
        <v>[EUR]</v>
      </c>
      <c r="DK174" s="176" t="str">
        <f>"[" &amp; 'Zusammenfassung (DE)'!$I$14 &amp;"/h]"</f>
        <v>[EUR/h]</v>
      </c>
      <c r="DL174" s="175" t="s">
        <v>89</v>
      </c>
      <c r="DM174" s="175" t="str">
        <f>"["&amp; 'Zusammenfassung (DE)'!$I$14 &amp;"]"</f>
        <v>[EUR]</v>
      </c>
      <c r="DN174" s="175"/>
      <c r="DO174" s="175" t="str">
        <f>"["&amp; 'Zusammenfassung (DE)'!$I$14 &amp;"]"</f>
        <v>[EUR]</v>
      </c>
      <c r="DQ174" s="176" t="str">
        <f>"[" &amp; 'Zusammenfassung (DE)'!$I$14 &amp;"/h]"</f>
        <v>[EUR/h]</v>
      </c>
      <c r="DR174" s="175" t="s">
        <v>89</v>
      </c>
      <c r="DS174" s="175" t="str">
        <f>"["&amp; 'Zusammenfassung (DE)'!$I$14 &amp;"]"</f>
        <v>[EUR]</v>
      </c>
      <c r="DT174" s="175"/>
      <c r="DU174" s="175" t="str">
        <f>"["&amp; 'Zusammenfassung (DE)'!$I$14 &amp;"]"</f>
        <v>[EUR]</v>
      </c>
      <c r="DZ174" s="158"/>
      <c r="EA174" s="475" t="s">
        <v>199</v>
      </c>
      <c r="EB174" s="476" t="str">
        <f>"["&amp; 'Zusammenfassung (DE)'!$I$14 &amp;"]"</f>
        <v>[EUR]</v>
      </c>
      <c r="EC174" s="150"/>
      <c r="ED174" s="144"/>
      <c r="EF174" s="163"/>
      <c r="EG174" s="156"/>
      <c r="EH174" s="156"/>
      <c r="EI174" s="156"/>
      <c r="EJ174" s="156"/>
      <c r="EK174" s="156"/>
      <c r="EL174" s="156"/>
      <c r="EM174" s="156"/>
      <c r="EN174" s="156"/>
      <c r="EO174" s="156"/>
      <c r="EP174" s="158"/>
      <c r="EQ174" s="156"/>
      <c r="ER174" s="174"/>
      <c r="ES174" s="174"/>
      <c r="ET174" s="174"/>
      <c r="EU174" s="174"/>
      <c r="EV174" s="174"/>
      <c r="EW174" s="158"/>
      <c r="EX174" s="158"/>
      <c r="EY174" s="156"/>
      <c r="EZ174" s="156"/>
      <c r="FD174" s="163"/>
      <c r="FE174" s="156"/>
      <c r="FF174" s="156"/>
      <c r="FG174" s="156"/>
      <c r="FH174" s="156"/>
      <c r="FI174" s="156"/>
      <c r="FJ174" s="156"/>
      <c r="FK174" s="156"/>
      <c r="FL174" s="156"/>
      <c r="FM174" s="156"/>
      <c r="FN174" s="158"/>
      <c r="FO174" s="156"/>
      <c r="FP174" s="174"/>
      <c r="FQ174" s="174"/>
      <c r="FR174" s="174"/>
      <c r="FS174" s="174"/>
      <c r="FT174" s="174"/>
      <c r="FU174" s="158"/>
      <c r="FV174" s="158"/>
      <c r="FW174" s="156"/>
      <c r="FX174" s="156"/>
    </row>
    <row r="175" spans="1:180" ht="16" customHeight="1" outlineLevel="1" collapsed="1" x14ac:dyDescent="0.25">
      <c r="A175" s="150"/>
      <c r="B175" s="144"/>
      <c r="C175" s="913" t="str">
        <f>"SC" &amp; ROW(C175)-ROW($C$173)-1</f>
        <v>SC1</v>
      </c>
      <c r="D175" s="914" t="s">
        <v>243</v>
      </c>
      <c r="E175" s="859"/>
      <c r="F175" s="859"/>
      <c r="G175" s="859"/>
      <c r="H175" s="859"/>
      <c r="I175" s="1058" t="s">
        <v>84</v>
      </c>
      <c r="J175" s="862"/>
      <c r="K175" s="862"/>
      <c r="L175" s="871"/>
      <c r="M175" s="111"/>
      <c r="N175" s="698">
        <f>SUM(N176:N178)</f>
        <v>0</v>
      </c>
      <c r="O175" s="589">
        <f>SUM(O176:O178)</f>
        <v>0</v>
      </c>
      <c r="P175" s="478">
        <f>SUM(P176:P178)</f>
        <v>0</v>
      </c>
      <c r="Q175" s="111"/>
      <c r="R175" s="111"/>
      <c r="S175" s="712"/>
      <c r="T175" s="589">
        <f>SUM(T176:T178)</f>
        <v>0</v>
      </c>
      <c r="U175" s="223">
        <f>SUM(U176:U178)</f>
        <v>0</v>
      </c>
      <c r="V175" s="598"/>
      <c r="W175" s="478">
        <f>U175*V175</f>
        <v>0</v>
      </c>
      <c r="Y175" s="712"/>
      <c r="Z175" s="589">
        <f>SUM(Z176:Z178)</f>
        <v>0</v>
      </c>
      <c r="AA175" s="223">
        <f>SUM(AA176:AA178)</f>
        <v>0</v>
      </c>
      <c r="AB175" s="598"/>
      <c r="AC175" s="478">
        <f>AA175*AB175</f>
        <v>0</v>
      </c>
      <c r="AE175" s="712"/>
      <c r="AF175" s="589">
        <f>SUM(AF176:AF178)</f>
        <v>0</v>
      </c>
      <c r="AG175" s="223">
        <f>SUM(AG176:AG178)</f>
        <v>0</v>
      </c>
      <c r="AH175" s="598"/>
      <c r="AI175" s="478">
        <f>AG175*AH175</f>
        <v>0</v>
      </c>
      <c r="AK175" s="712"/>
      <c r="AL175" s="589">
        <f>SUM(AL176:AL178)</f>
        <v>0</v>
      </c>
      <c r="AM175" s="223">
        <f>SUM(AM176:AM178)</f>
        <v>0</v>
      </c>
      <c r="AN175" s="598"/>
      <c r="AO175" s="478">
        <f>AM175*AN175</f>
        <v>0</v>
      </c>
      <c r="AT175" s="111"/>
      <c r="AU175" s="173"/>
      <c r="AV175" s="172">
        <f>SUM(AV176:AV178)</f>
        <v>0</v>
      </c>
      <c r="AW175" s="170">
        <f>SUM(AW176:AW178)</f>
        <v>0</v>
      </c>
      <c r="AX175" s="170"/>
      <c r="AY175" s="170">
        <f>AW175*AX175</f>
        <v>0</v>
      </c>
      <c r="BA175" s="173"/>
      <c r="BB175" s="172">
        <f>SUM(BB176:BB178)</f>
        <v>0</v>
      </c>
      <c r="BC175" s="170">
        <f>SUM(BC176:BC178)</f>
        <v>0</v>
      </c>
      <c r="BD175" s="170"/>
      <c r="BE175" s="170">
        <f>BC175*BD175</f>
        <v>0</v>
      </c>
      <c r="BG175" s="173"/>
      <c r="BH175" s="172">
        <f>SUM(BH176:BH178)</f>
        <v>0</v>
      </c>
      <c r="BI175" s="170">
        <f>SUM(BI176:BI178)</f>
        <v>0</v>
      </c>
      <c r="BJ175" s="170"/>
      <c r="BK175" s="170">
        <f>BI175*BJ175</f>
        <v>0</v>
      </c>
      <c r="BM175" s="173"/>
      <c r="BN175" s="172">
        <f>SUM(BN176:BN178)</f>
        <v>0</v>
      </c>
      <c r="BO175" s="170">
        <f>SUM(BO176:BO178)</f>
        <v>0</v>
      </c>
      <c r="BP175" s="170"/>
      <c r="BQ175" s="170">
        <f>BO175*BP175</f>
        <v>0</v>
      </c>
      <c r="BV175" s="111"/>
      <c r="BW175" s="173"/>
      <c r="BX175" s="172">
        <f>SUM(BX176:BX178)</f>
        <v>0</v>
      </c>
      <c r="BY175" s="170">
        <f>SUM(BY176:BY178)</f>
        <v>0</v>
      </c>
      <c r="BZ175" s="170"/>
      <c r="CA175" s="170">
        <f>BY175*BZ175</f>
        <v>0</v>
      </c>
      <c r="CC175" s="173"/>
      <c r="CD175" s="172">
        <f>SUM(CD176:CD178)</f>
        <v>0</v>
      </c>
      <c r="CE175" s="170">
        <f>SUM(CE176:CE178)</f>
        <v>0</v>
      </c>
      <c r="CF175" s="170"/>
      <c r="CG175" s="170">
        <f>CE175*CF175</f>
        <v>0</v>
      </c>
      <c r="CI175" s="173"/>
      <c r="CJ175" s="172">
        <f>SUM(CJ176:CJ178)</f>
        <v>0</v>
      </c>
      <c r="CK175" s="170">
        <f>SUM(CK176:CK178)</f>
        <v>0</v>
      </c>
      <c r="CL175" s="170"/>
      <c r="CM175" s="170">
        <f>CK175*CL175</f>
        <v>0</v>
      </c>
      <c r="CO175" s="173"/>
      <c r="CP175" s="172">
        <f>SUM(CP176:CP178)</f>
        <v>0</v>
      </c>
      <c r="CQ175" s="170">
        <f>SUM(CQ176:CQ178)</f>
        <v>0</v>
      </c>
      <c r="CR175" s="170"/>
      <c r="CS175" s="170">
        <f>CQ175*CR175</f>
        <v>0</v>
      </c>
      <c r="CX175" s="111"/>
      <c r="CY175" s="173"/>
      <c r="CZ175" s="172">
        <f>SUM(CZ176:CZ178)</f>
        <v>0</v>
      </c>
      <c r="DA175" s="170">
        <f>SUM(DA176:DA178)</f>
        <v>0</v>
      </c>
      <c r="DB175" s="170"/>
      <c r="DC175" s="170">
        <f>DA175*DB175</f>
        <v>0</v>
      </c>
      <c r="DE175" s="173"/>
      <c r="DF175" s="172">
        <f>SUM(DF176:DF178)</f>
        <v>0</v>
      </c>
      <c r="DG175" s="170">
        <f>SUM(DG176:DG178)</f>
        <v>0</v>
      </c>
      <c r="DH175" s="170"/>
      <c r="DI175" s="170">
        <f>DG175*DH175</f>
        <v>0</v>
      </c>
      <c r="DK175" s="173"/>
      <c r="DL175" s="172">
        <f>SUM(DL176:DL178)</f>
        <v>0</v>
      </c>
      <c r="DM175" s="170">
        <f>SUM(DM176:DM178)</f>
        <v>0</v>
      </c>
      <c r="DN175" s="170"/>
      <c r="DO175" s="170">
        <f>DM175*DN175</f>
        <v>0</v>
      </c>
      <c r="DQ175" s="173"/>
      <c r="DR175" s="172">
        <f>SUM(DR176:DR178)</f>
        <v>0</v>
      </c>
      <c r="DS175" s="170">
        <f>SUM(DS176:DS178)</f>
        <v>0</v>
      </c>
      <c r="DT175" s="170"/>
      <c r="DU175" s="170">
        <f>DS175*DT175</f>
        <v>0</v>
      </c>
      <c r="DZ175" s="111"/>
      <c r="EA175" s="726">
        <f>SUMPRODUCT((S$100:DU$100=V$100)*(S175:DU175))</f>
        <v>0</v>
      </c>
      <c r="EB175" s="486">
        <f>SUMPRODUCT((S$100:DU$100=W$100)*(S175:DU175))</f>
        <v>0</v>
      </c>
      <c r="EC175" s="150"/>
      <c r="ED175" s="144"/>
      <c r="EF175" s="163"/>
      <c r="EG175" s="162"/>
      <c r="EH175" s="162"/>
      <c r="EI175" s="162"/>
      <c r="EJ175" s="162"/>
      <c r="EK175" s="162"/>
      <c r="EL175" s="162"/>
      <c r="EM175" s="162"/>
      <c r="EN175" s="162"/>
      <c r="EO175" s="162"/>
      <c r="EP175" s="162"/>
      <c r="EQ175" s="162"/>
      <c r="ER175" s="161"/>
      <c r="ES175" s="159"/>
      <c r="ET175" s="160"/>
      <c r="EU175" s="160"/>
      <c r="EV175" s="111"/>
      <c r="EW175" s="111"/>
      <c r="EX175" s="159"/>
      <c r="EY175" s="112"/>
      <c r="EZ175" s="112"/>
      <c r="FD175" s="163"/>
      <c r="FE175" s="162"/>
      <c r="FF175" s="162"/>
      <c r="FG175" s="162"/>
      <c r="FH175" s="162"/>
      <c r="FI175" s="162"/>
      <c r="FJ175" s="162"/>
      <c r="FK175" s="162"/>
      <c r="FL175" s="162"/>
      <c r="FM175" s="162"/>
      <c r="FN175" s="162"/>
      <c r="FO175" s="162"/>
      <c r="FP175" s="161"/>
      <c r="FQ175" s="159"/>
      <c r="FR175" s="160"/>
      <c r="FS175" s="160"/>
      <c r="FT175" s="159"/>
      <c r="FU175" s="111"/>
      <c r="FV175" s="159"/>
      <c r="FW175" s="112"/>
      <c r="FX175" s="112"/>
    </row>
    <row r="176" spans="1:180" ht="13.5" customHeight="1" outlineLevel="2" x14ac:dyDescent="0.25">
      <c r="A176" s="150"/>
      <c r="B176" s="144"/>
      <c r="C176" s="915" t="str">
        <f>"SC" &amp; ROW(C176)-ROW($C$173)-1</f>
        <v>SC2</v>
      </c>
      <c r="D176" s="916" t="s">
        <v>201</v>
      </c>
      <c r="E176" s="892"/>
      <c r="F176" s="892"/>
      <c r="G176" s="892"/>
      <c r="H176" s="892"/>
      <c r="I176" s="893"/>
      <c r="J176" s="863" t="s">
        <v>61</v>
      </c>
      <c r="K176" s="863" t="s">
        <v>61</v>
      </c>
      <c r="L176" s="872">
        <v>0</v>
      </c>
      <c r="M176" s="111"/>
      <c r="N176" s="696"/>
      <c r="O176" s="591"/>
      <c r="P176" s="478">
        <f>N176*$L176</f>
        <v>0</v>
      </c>
      <c r="Q176" s="111"/>
      <c r="R176" s="111"/>
      <c r="S176" s="713">
        <f>L176</f>
        <v>0</v>
      </c>
      <c r="T176" s="171">
        <f>N176</f>
        <v>0</v>
      </c>
      <c r="U176" s="223">
        <f>S176*T176</f>
        <v>0</v>
      </c>
      <c r="V176" s="599"/>
      <c r="W176" s="714"/>
      <c r="Y176" s="713">
        <f>S176*(1+$AC$97)</f>
        <v>0</v>
      </c>
      <c r="Z176" s="171">
        <f>T176*(1-$AC$99)</f>
        <v>0</v>
      </c>
      <c r="AA176" s="223">
        <f>Y176*Z176</f>
        <v>0</v>
      </c>
      <c r="AB176" s="599"/>
      <c r="AC176" s="714"/>
      <c r="AE176" s="713">
        <f>Y176*(1+$AI$97)</f>
        <v>0</v>
      </c>
      <c r="AF176" s="171">
        <f>Z176*(1-$AI$99)</f>
        <v>0</v>
      </c>
      <c r="AG176" s="223">
        <f>AE176*AF176</f>
        <v>0</v>
      </c>
      <c r="AH176" s="599"/>
      <c r="AI176" s="714"/>
      <c r="AK176" s="713">
        <f>AE176*(1+$AO$97)</f>
        <v>0</v>
      </c>
      <c r="AL176" s="603">
        <f>AF176*(1-$AO$99)</f>
        <v>0</v>
      </c>
      <c r="AM176" s="223">
        <f>AK176*AL176</f>
        <v>0</v>
      </c>
      <c r="AN176" s="599"/>
      <c r="AO176" s="717"/>
      <c r="AT176" s="111"/>
      <c r="AU176" s="169">
        <f>AK176*(1+$AY$97)</f>
        <v>0</v>
      </c>
      <c r="AV176" s="171">
        <f>AL176*(1-$AY$99)</f>
        <v>0</v>
      </c>
      <c r="AW176" s="170">
        <f>AU176*AV176</f>
        <v>0</v>
      </c>
      <c r="AX176" s="165"/>
      <c r="AY176" s="111"/>
      <c r="BA176" s="169">
        <f>AU176*(1+$BE$97)</f>
        <v>0</v>
      </c>
      <c r="BB176" s="171">
        <f>AV176*(1-$BE$99)</f>
        <v>0</v>
      </c>
      <c r="BC176" s="170">
        <f>BA176*BB176</f>
        <v>0</v>
      </c>
      <c r="BD176" s="165"/>
      <c r="BE176" s="111"/>
      <c r="BG176" s="169">
        <f>BA176*(1+$BK$97)</f>
        <v>0</v>
      </c>
      <c r="BH176" s="171">
        <f>BB176*(1-$BK$99)</f>
        <v>0</v>
      </c>
      <c r="BI176" s="170">
        <f>BG176*BH176</f>
        <v>0</v>
      </c>
      <c r="BJ176" s="165"/>
      <c r="BK176" s="111"/>
      <c r="BM176" s="169">
        <f>BG176*(1+$BQ$97)</f>
        <v>0</v>
      </c>
      <c r="BN176" s="171">
        <f>BH176*(1-$BQ$99)</f>
        <v>0</v>
      </c>
      <c r="BO176" s="170">
        <f>BM176*BN176</f>
        <v>0</v>
      </c>
      <c r="BP176" s="165"/>
      <c r="BQ176" s="111"/>
      <c r="BV176" s="111"/>
      <c r="BW176" s="169">
        <f>BM176*(1+$CA$97)</f>
        <v>0</v>
      </c>
      <c r="BX176" s="171">
        <f>BN176*(1-$CA$99)</f>
        <v>0</v>
      </c>
      <c r="BY176" s="170">
        <f>BW176*BX176</f>
        <v>0</v>
      </c>
      <c r="BZ176" s="165"/>
      <c r="CA176" s="111"/>
      <c r="CC176" s="169">
        <f>BW176*(1+$CG$97)</f>
        <v>0</v>
      </c>
      <c r="CD176" s="171">
        <f>BX176*(1-$CG$99)</f>
        <v>0</v>
      </c>
      <c r="CE176" s="170">
        <f>CC176*CD176</f>
        <v>0</v>
      </c>
      <c r="CF176" s="165"/>
      <c r="CG176" s="111"/>
      <c r="CI176" s="169">
        <f>CC176*(1+$CM$97)</f>
        <v>0</v>
      </c>
      <c r="CJ176" s="171">
        <f>CD176*(1-$CM$99)</f>
        <v>0</v>
      </c>
      <c r="CK176" s="170">
        <f>CI176*CJ176</f>
        <v>0</v>
      </c>
      <c r="CL176" s="165"/>
      <c r="CM176" s="111"/>
      <c r="CO176" s="169">
        <f>CI176*(1+$CS$97)</f>
        <v>0</v>
      </c>
      <c r="CP176" s="171">
        <f>CJ176*(1-$CS$99)</f>
        <v>0</v>
      </c>
      <c r="CQ176" s="170">
        <f>CO176*CP176</f>
        <v>0</v>
      </c>
      <c r="CR176" s="165"/>
      <c r="CS176" s="111"/>
      <c r="CX176" s="111"/>
      <c r="CY176" s="169">
        <f>CO176*(1+$DC$97)</f>
        <v>0</v>
      </c>
      <c r="CZ176" s="171">
        <f>CP176*(1-$DC$99)</f>
        <v>0</v>
      </c>
      <c r="DA176" s="170">
        <f>CY176*CZ176</f>
        <v>0</v>
      </c>
      <c r="DB176" s="165"/>
      <c r="DC176" s="111"/>
      <c r="DE176" s="169">
        <f>CY176*(1+$DI$97)</f>
        <v>0</v>
      </c>
      <c r="DF176" s="171">
        <f>CZ176*(1-$DI$99)</f>
        <v>0</v>
      </c>
      <c r="DG176" s="170">
        <f>DE176*DF176</f>
        <v>0</v>
      </c>
      <c r="DH176" s="165"/>
      <c r="DI176" s="111"/>
      <c r="DK176" s="169">
        <f>DE176*(1+$DO$97)</f>
        <v>0</v>
      </c>
      <c r="DL176" s="171">
        <f>DF176*(1-$DO$99)</f>
        <v>0</v>
      </c>
      <c r="DM176" s="170">
        <f>DK176*DL176</f>
        <v>0</v>
      </c>
      <c r="DN176" s="165"/>
      <c r="DO176" s="111"/>
      <c r="DQ176" s="169">
        <f>DK176*(1+$DU$97)</f>
        <v>0</v>
      </c>
      <c r="DR176" s="171">
        <f>DL176*(1-$DU$99)</f>
        <v>0</v>
      </c>
      <c r="DS176" s="170">
        <f>DQ176*DR176</f>
        <v>0</v>
      </c>
      <c r="DT176" s="165"/>
      <c r="DU176" s="111"/>
      <c r="DZ176" s="111"/>
      <c r="EA176" s="726"/>
      <c r="EB176" s="486"/>
      <c r="EC176" s="150"/>
      <c r="ED176" s="144"/>
      <c r="EF176" s="163"/>
      <c r="EG176" s="162"/>
      <c r="EH176" s="162"/>
      <c r="EI176" s="162"/>
      <c r="EJ176" s="162"/>
      <c r="EK176" s="162"/>
      <c r="EL176" s="162"/>
      <c r="EM176" s="162"/>
      <c r="EN176" s="162"/>
      <c r="EO176" s="162"/>
      <c r="EP176" s="162"/>
      <c r="EQ176" s="162"/>
      <c r="ER176" s="161"/>
      <c r="ES176" s="159"/>
      <c r="ET176" s="160"/>
      <c r="EU176" s="160"/>
      <c r="EV176" s="111"/>
      <c r="EW176" s="111"/>
      <c r="EX176" s="159"/>
      <c r="EY176" s="112"/>
      <c r="EZ176" s="112"/>
      <c r="FD176" s="163"/>
      <c r="FE176" s="162"/>
      <c r="FF176" s="162"/>
      <c r="FG176" s="162"/>
      <c r="FH176" s="162"/>
      <c r="FI176" s="162"/>
      <c r="FJ176" s="162"/>
      <c r="FK176" s="162"/>
      <c r="FL176" s="162"/>
      <c r="FM176" s="162"/>
      <c r="FN176" s="162"/>
      <c r="FO176" s="162"/>
      <c r="FP176" s="161"/>
      <c r="FQ176" s="159"/>
      <c r="FR176" s="160"/>
      <c r="FS176" s="160"/>
      <c r="FT176" s="159"/>
      <c r="FU176" s="111"/>
      <c r="FV176" s="159"/>
      <c r="FW176" s="112"/>
      <c r="FX176" s="112"/>
    </row>
    <row r="177" spans="1:180" ht="17.25" customHeight="1" outlineLevel="2" x14ac:dyDescent="0.25">
      <c r="A177" s="150"/>
      <c r="B177" s="144"/>
      <c r="C177" s="917" t="str">
        <f>"SC" &amp; ROW(C177)-ROW($C$173)-1</f>
        <v>SC3</v>
      </c>
      <c r="D177" s="918" t="s">
        <v>208</v>
      </c>
      <c r="E177" s="894"/>
      <c r="F177" s="894"/>
      <c r="G177" s="894"/>
      <c r="H177" s="894"/>
      <c r="I177" s="895"/>
      <c r="J177" s="864" t="s">
        <v>61</v>
      </c>
      <c r="K177" s="864" t="s">
        <v>61</v>
      </c>
      <c r="L177" s="870">
        <v>0</v>
      </c>
      <c r="M177" s="111"/>
      <c r="N177" s="696"/>
      <c r="O177" s="591"/>
      <c r="P177" s="478">
        <f>N177*$L177</f>
        <v>0</v>
      </c>
      <c r="Q177" s="111"/>
      <c r="R177" s="111"/>
      <c r="S177" s="713">
        <f>L177</f>
        <v>0</v>
      </c>
      <c r="T177" s="171">
        <f>N177</f>
        <v>0</v>
      </c>
      <c r="U177" s="223">
        <f>S177*T177</f>
        <v>0</v>
      </c>
      <c r="V177" s="599"/>
      <c r="W177" s="714"/>
      <c r="Y177" s="713">
        <f>S177*(1+$AC$97)</f>
        <v>0</v>
      </c>
      <c r="Z177" s="171">
        <f>T177*(1-$AC$99)</f>
        <v>0</v>
      </c>
      <c r="AA177" s="223">
        <f>Y177*Z177</f>
        <v>0</v>
      </c>
      <c r="AB177" s="599"/>
      <c r="AC177" s="714"/>
      <c r="AE177" s="713">
        <f>Y177*(1+$AI$97)</f>
        <v>0</v>
      </c>
      <c r="AF177" s="171">
        <f>Z177*(1-$AI$99)</f>
        <v>0</v>
      </c>
      <c r="AG177" s="223">
        <f>AE177*AF177</f>
        <v>0</v>
      </c>
      <c r="AH177" s="599"/>
      <c r="AI177" s="714"/>
      <c r="AK177" s="713">
        <f>AE177*(1+$AO$97)</f>
        <v>0</v>
      </c>
      <c r="AL177" s="171">
        <f>AF177*(1-$AO$99)</f>
        <v>0</v>
      </c>
      <c r="AM177" s="223">
        <f>AK177*AL177</f>
        <v>0</v>
      </c>
      <c r="AN177" s="599"/>
      <c r="AO177" s="714"/>
      <c r="AT177" s="111"/>
      <c r="AU177" s="169">
        <f>AK177*(1+$AY$97)</f>
        <v>0</v>
      </c>
      <c r="AV177" s="171">
        <f>AL177*(1-$AY$99)</f>
        <v>0</v>
      </c>
      <c r="AW177" s="170">
        <f>AU177*AV177</f>
        <v>0</v>
      </c>
      <c r="AX177" s="165"/>
      <c r="AY177" s="111"/>
      <c r="BA177" s="169">
        <f>AU177*(1+$BE$97)</f>
        <v>0</v>
      </c>
      <c r="BB177" s="171">
        <f>AV177*(1-$BE$99)</f>
        <v>0</v>
      </c>
      <c r="BC177" s="170">
        <f>BA177*BB177</f>
        <v>0</v>
      </c>
      <c r="BD177" s="165"/>
      <c r="BE177" s="111"/>
      <c r="BG177" s="169">
        <f>BA177*(1+$BK$97)</f>
        <v>0</v>
      </c>
      <c r="BH177" s="171">
        <f>BB177*(1-$BK$99)</f>
        <v>0</v>
      </c>
      <c r="BI177" s="170">
        <f>BG177*BH177</f>
        <v>0</v>
      </c>
      <c r="BJ177" s="165"/>
      <c r="BK177" s="111"/>
      <c r="BM177" s="169">
        <f>BG177*(1+$BQ$97)</f>
        <v>0</v>
      </c>
      <c r="BN177" s="171">
        <f>BH177*(1-$BQ$99)</f>
        <v>0</v>
      </c>
      <c r="BO177" s="170">
        <f>BM177*BN177</f>
        <v>0</v>
      </c>
      <c r="BP177" s="165"/>
      <c r="BQ177" s="111"/>
      <c r="BV177" s="111"/>
      <c r="BW177" s="169">
        <f>BM177*(1+$CA$97)</f>
        <v>0</v>
      </c>
      <c r="BX177" s="171">
        <f>BN177*(1-$CA$99)</f>
        <v>0</v>
      </c>
      <c r="BY177" s="170">
        <f>BW177*BX177</f>
        <v>0</v>
      </c>
      <c r="BZ177" s="165"/>
      <c r="CA177" s="111"/>
      <c r="CC177" s="169">
        <f>BW177*(1+$CG$97)</f>
        <v>0</v>
      </c>
      <c r="CD177" s="171">
        <f>BX177*(1-$CG$99)</f>
        <v>0</v>
      </c>
      <c r="CE177" s="170">
        <f>CC177*CD177</f>
        <v>0</v>
      </c>
      <c r="CF177" s="165"/>
      <c r="CG177" s="111"/>
      <c r="CI177" s="169">
        <f>CC177*(1+$CM$97)</f>
        <v>0</v>
      </c>
      <c r="CJ177" s="171">
        <f>CD177*(1-$CM$99)</f>
        <v>0</v>
      </c>
      <c r="CK177" s="170">
        <f>CI177*CJ177</f>
        <v>0</v>
      </c>
      <c r="CL177" s="165"/>
      <c r="CM177" s="111"/>
      <c r="CO177" s="169">
        <f>CI177*(1+$CS$97)</f>
        <v>0</v>
      </c>
      <c r="CP177" s="171">
        <f>CJ177*(1-$CS$99)</f>
        <v>0</v>
      </c>
      <c r="CQ177" s="170">
        <f>CO177*CP177</f>
        <v>0</v>
      </c>
      <c r="CR177" s="165"/>
      <c r="CS177" s="111"/>
      <c r="CX177" s="111"/>
      <c r="CY177" s="169">
        <f t="shared" ref="CY177:CY178" si="464">CO177*(1+$DC$97)</f>
        <v>0</v>
      </c>
      <c r="CZ177" s="171">
        <f t="shared" ref="CZ177:CZ178" si="465">CP177*(1-$DC$99)</f>
        <v>0</v>
      </c>
      <c r="DA177" s="170">
        <f>CY177*CZ177</f>
        <v>0</v>
      </c>
      <c r="DB177" s="165"/>
      <c r="DC177" s="111"/>
      <c r="DE177" s="169">
        <f t="shared" ref="DE177:DE178" si="466">CY177*(1+$DI$97)</f>
        <v>0</v>
      </c>
      <c r="DF177" s="171">
        <f t="shared" ref="DF177:DF178" si="467">CZ177*(1-$DI$99)</f>
        <v>0</v>
      </c>
      <c r="DG177" s="170">
        <f>DE177*DF177</f>
        <v>0</v>
      </c>
      <c r="DH177" s="165"/>
      <c r="DI177" s="111"/>
      <c r="DK177" s="169">
        <f t="shared" ref="DK177:DK178" si="468">DE177*(1+$DO$97)</f>
        <v>0</v>
      </c>
      <c r="DL177" s="171">
        <f t="shared" ref="DL177:DL178" si="469">DF177*(1-$DO$99)</f>
        <v>0</v>
      </c>
      <c r="DM177" s="170">
        <f>DK177*DL177</f>
        <v>0</v>
      </c>
      <c r="DN177" s="165"/>
      <c r="DO177" s="111"/>
      <c r="DQ177" s="169">
        <f t="shared" ref="DQ177:DQ178" si="470">DK177*(1+$DU$97)</f>
        <v>0</v>
      </c>
      <c r="DR177" s="171">
        <f t="shared" ref="DR177:DR178" si="471">DL177*(1-$DU$99)</f>
        <v>0</v>
      </c>
      <c r="DS177" s="170">
        <f>DQ177*DR177</f>
        <v>0</v>
      </c>
      <c r="DT177" s="165"/>
      <c r="DU177" s="111"/>
      <c r="DZ177" s="111"/>
      <c r="EA177" s="726"/>
      <c r="EB177" s="486"/>
      <c r="EC177" s="150"/>
      <c r="ED177" s="144"/>
      <c r="EF177" s="163"/>
      <c r="EG177" s="162"/>
      <c r="EH177" s="162"/>
      <c r="EI177" s="162"/>
      <c r="EJ177" s="162"/>
      <c r="EK177" s="162"/>
      <c r="EL177" s="162"/>
      <c r="EM177" s="162"/>
      <c r="EN177" s="162"/>
      <c r="EO177" s="162"/>
      <c r="EP177" s="162"/>
      <c r="EQ177" s="162"/>
      <c r="ER177" s="161"/>
      <c r="ES177" s="159"/>
      <c r="ET177" s="160"/>
      <c r="EU177" s="160"/>
      <c r="EV177" s="111"/>
      <c r="EW177" s="111"/>
      <c r="EX177" s="159"/>
      <c r="EY177" s="112"/>
      <c r="EZ177" s="112"/>
      <c r="FD177" s="163"/>
      <c r="FE177" s="162"/>
      <c r="FF177" s="162"/>
      <c r="FG177" s="162"/>
      <c r="FH177" s="162"/>
      <c r="FI177" s="162"/>
      <c r="FJ177" s="162"/>
      <c r="FK177" s="162"/>
      <c r="FL177" s="162"/>
      <c r="FM177" s="162"/>
      <c r="FN177" s="162"/>
      <c r="FO177" s="162"/>
      <c r="FP177" s="161"/>
      <c r="FQ177" s="159"/>
      <c r="FR177" s="160"/>
      <c r="FS177" s="160"/>
      <c r="FT177" s="159"/>
      <c r="FU177" s="111"/>
      <c r="FV177" s="159"/>
      <c r="FW177" s="112"/>
      <c r="FX177" s="112"/>
    </row>
    <row r="178" spans="1:180" ht="16.5" customHeight="1" outlineLevel="2" x14ac:dyDescent="0.25">
      <c r="A178" s="150"/>
      <c r="B178" s="144"/>
      <c r="C178" s="913" t="str">
        <f>"SC" &amp; ROW(C178)-ROW($C$173)-1</f>
        <v>SC4</v>
      </c>
      <c r="D178" s="919" t="s">
        <v>203</v>
      </c>
      <c r="E178" s="894"/>
      <c r="F178" s="894"/>
      <c r="G178" s="894"/>
      <c r="H178" s="894"/>
      <c r="I178" s="895"/>
      <c r="J178" s="864" t="s">
        <v>61</v>
      </c>
      <c r="K178" s="864" t="s">
        <v>61</v>
      </c>
      <c r="L178" s="870">
        <v>0</v>
      </c>
      <c r="M178" s="111"/>
      <c r="N178" s="696"/>
      <c r="O178" s="591"/>
      <c r="P178" s="478">
        <f>N178*$L178</f>
        <v>0</v>
      </c>
      <c r="Q178" s="111"/>
      <c r="R178" s="111"/>
      <c r="S178" s="713">
        <f>L178</f>
        <v>0</v>
      </c>
      <c r="T178" s="171">
        <f>N178</f>
        <v>0</v>
      </c>
      <c r="U178" s="223">
        <f>S178*T178</f>
        <v>0</v>
      </c>
      <c r="V178" s="599"/>
      <c r="W178" s="714"/>
      <c r="Y178" s="713">
        <f>S178*(1+$AC$97)</f>
        <v>0</v>
      </c>
      <c r="Z178" s="171">
        <f>T178*(1-$AC$99)</f>
        <v>0</v>
      </c>
      <c r="AA178" s="223">
        <f>Y178*Z178</f>
        <v>0</v>
      </c>
      <c r="AB178" s="599"/>
      <c r="AC178" s="714"/>
      <c r="AE178" s="713">
        <f>Y178*(1+$AI$97)</f>
        <v>0</v>
      </c>
      <c r="AF178" s="171">
        <f>Z178*(1-$AI$99)</f>
        <v>0</v>
      </c>
      <c r="AG178" s="223">
        <f>AE178*AF178</f>
        <v>0</v>
      </c>
      <c r="AH178" s="599"/>
      <c r="AI178" s="714"/>
      <c r="AK178" s="713">
        <f>AE178*(1+$AO$97)</f>
        <v>0</v>
      </c>
      <c r="AL178" s="171">
        <f>AF178*(1-$AO$99)</f>
        <v>0</v>
      </c>
      <c r="AM178" s="223">
        <f>AK178*AL178</f>
        <v>0</v>
      </c>
      <c r="AN178" s="599"/>
      <c r="AO178" s="714"/>
      <c r="AT178" s="111"/>
      <c r="AU178" s="169">
        <f>AK178*(1+$AY$97)</f>
        <v>0</v>
      </c>
      <c r="AV178" s="171">
        <f>AL178*(1-$AY$99)</f>
        <v>0</v>
      </c>
      <c r="AW178" s="170">
        <f>AU178*AV178</f>
        <v>0</v>
      </c>
      <c r="AX178" s="165"/>
      <c r="AY178" s="111"/>
      <c r="BA178" s="169">
        <f>AU178*(1+$BE$97)</f>
        <v>0</v>
      </c>
      <c r="BB178" s="171">
        <f>AV178*(1-$BE$99)</f>
        <v>0</v>
      </c>
      <c r="BC178" s="170">
        <f>BA178*BB178</f>
        <v>0</v>
      </c>
      <c r="BD178" s="165"/>
      <c r="BE178" s="111"/>
      <c r="BG178" s="169">
        <f>BA178*(1+$BK$97)</f>
        <v>0</v>
      </c>
      <c r="BH178" s="171">
        <f>BB178*(1-$BK$99)</f>
        <v>0</v>
      </c>
      <c r="BI178" s="170">
        <f>BG178*BH178</f>
        <v>0</v>
      </c>
      <c r="BJ178" s="165"/>
      <c r="BK178" s="111"/>
      <c r="BM178" s="169">
        <f>BG178*(1+$BQ$97)</f>
        <v>0</v>
      </c>
      <c r="BN178" s="171">
        <f>BH178*(1-$BQ$99)</f>
        <v>0</v>
      </c>
      <c r="BO178" s="170">
        <f>BM178*BN178</f>
        <v>0</v>
      </c>
      <c r="BP178" s="165"/>
      <c r="BQ178" s="111"/>
      <c r="BV178" s="111"/>
      <c r="BW178" s="169">
        <f>BM178*(1+$CA$97)</f>
        <v>0</v>
      </c>
      <c r="BX178" s="171">
        <f>BN178*(1-$CA$99)</f>
        <v>0</v>
      </c>
      <c r="BY178" s="170">
        <f>BW178*BX178</f>
        <v>0</v>
      </c>
      <c r="BZ178" s="165"/>
      <c r="CA178" s="111"/>
      <c r="CC178" s="169">
        <f>BW178*(1+$CG$97)</f>
        <v>0</v>
      </c>
      <c r="CD178" s="171">
        <f>BX178*(1-$CG$99)</f>
        <v>0</v>
      </c>
      <c r="CE178" s="170">
        <f>CC178*CD178</f>
        <v>0</v>
      </c>
      <c r="CF178" s="165"/>
      <c r="CG178" s="111"/>
      <c r="CI178" s="169">
        <f>CC178*(1+$CM$97)</f>
        <v>0</v>
      </c>
      <c r="CJ178" s="171">
        <f>CD178*(1-$CM$99)</f>
        <v>0</v>
      </c>
      <c r="CK178" s="170">
        <f>CI178*CJ178</f>
        <v>0</v>
      </c>
      <c r="CL178" s="165"/>
      <c r="CM178" s="111"/>
      <c r="CO178" s="169">
        <f>CI178*(1+$CS$97)</f>
        <v>0</v>
      </c>
      <c r="CP178" s="171">
        <f>CJ178*(1-$CS$99)</f>
        <v>0</v>
      </c>
      <c r="CQ178" s="170">
        <f>CO178*CP178</f>
        <v>0</v>
      </c>
      <c r="CR178" s="165"/>
      <c r="CS178" s="111"/>
      <c r="CX178" s="111"/>
      <c r="CY178" s="169">
        <f t="shared" si="464"/>
        <v>0</v>
      </c>
      <c r="CZ178" s="171">
        <f t="shared" si="465"/>
        <v>0</v>
      </c>
      <c r="DA178" s="170">
        <f>CY178*CZ178</f>
        <v>0</v>
      </c>
      <c r="DB178" s="165"/>
      <c r="DC178" s="111"/>
      <c r="DE178" s="169">
        <f t="shared" si="466"/>
        <v>0</v>
      </c>
      <c r="DF178" s="171">
        <f t="shared" si="467"/>
        <v>0</v>
      </c>
      <c r="DG178" s="170">
        <f>DE178*DF178</f>
        <v>0</v>
      </c>
      <c r="DH178" s="165"/>
      <c r="DI178" s="111"/>
      <c r="DK178" s="169">
        <f t="shared" si="468"/>
        <v>0</v>
      </c>
      <c r="DL178" s="171">
        <f t="shared" si="469"/>
        <v>0</v>
      </c>
      <c r="DM178" s="170">
        <f>DK178*DL178</f>
        <v>0</v>
      </c>
      <c r="DN178" s="165"/>
      <c r="DO178" s="111"/>
      <c r="DQ178" s="169">
        <f t="shared" si="470"/>
        <v>0</v>
      </c>
      <c r="DR178" s="171">
        <f t="shared" si="471"/>
        <v>0</v>
      </c>
      <c r="DS178" s="170">
        <f>DQ178*DR178</f>
        <v>0</v>
      </c>
      <c r="DT178" s="165"/>
      <c r="DU178" s="111"/>
      <c r="DZ178" s="111"/>
      <c r="EA178" s="726"/>
      <c r="EB178" s="486"/>
      <c r="EC178" s="150"/>
      <c r="ED178" s="144"/>
      <c r="EF178" s="163"/>
      <c r="EG178" s="162"/>
      <c r="EH178" s="162"/>
      <c r="EI178" s="162"/>
      <c r="EJ178" s="162"/>
      <c r="EK178" s="162"/>
      <c r="EL178" s="162"/>
      <c r="EM178" s="162"/>
      <c r="EN178" s="162"/>
      <c r="EO178" s="162"/>
      <c r="EP178" s="162"/>
      <c r="EQ178" s="162"/>
      <c r="ER178" s="161"/>
      <c r="ES178" s="159"/>
      <c r="ET178" s="160"/>
      <c r="EU178" s="160"/>
      <c r="EV178" s="111"/>
      <c r="EW178" s="111"/>
      <c r="EX178" s="159"/>
      <c r="EY178" s="112"/>
      <c r="EZ178" s="112"/>
      <c r="FD178" s="163"/>
      <c r="FE178" s="162"/>
      <c r="FF178" s="162"/>
      <c r="FG178" s="162"/>
      <c r="FH178" s="162"/>
      <c r="FI178" s="162"/>
      <c r="FJ178" s="162"/>
      <c r="FK178" s="162"/>
      <c r="FL178" s="162"/>
      <c r="FM178" s="162"/>
      <c r="FN178" s="162"/>
      <c r="FO178" s="162"/>
      <c r="FP178" s="161"/>
      <c r="FQ178" s="159"/>
      <c r="FR178" s="160"/>
      <c r="FS178" s="160"/>
      <c r="FT178" s="159"/>
      <c r="FU178" s="111"/>
      <c r="FV178" s="159"/>
      <c r="FW178" s="112"/>
      <c r="FX178" s="112"/>
    </row>
    <row r="179" spans="1:180" ht="16" customHeight="1" outlineLevel="1" x14ac:dyDescent="0.25">
      <c r="A179" s="150"/>
      <c r="B179" s="144"/>
      <c r="C179" s="913"/>
      <c r="D179" s="920"/>
      <c r="E179" s="857"/>
      <c r="F179" s="857"/>
      <c r="G179" s="857"/>
      <c r="H179" s="857"/>
      <c r="I179" s="860"/>
      <c r="J179" s="865"/>
      <c r="K179" s="865"/>
      <c r="L179" s="869"/>
      <c r="M179" s="111"/>
      <c r="N179" s="477"/>
      <c r="O179" s="167"/>
      <c r="P179" s="702"/>
      <c r="Q179" s="111"/>
      <c r="R179" s="111"/>
      <c r="S179" s="715"/>
      <c r="T179" s="166"/>
      <c r="U179" s="605"/>
      <c r="V179" s="165"/>
      <c r="W179" s="714"/>
      <c r="Y179" s="715"/>
      <c r="Z179" s="166"/>
      <c r="AA179" s="165"/>
      <c r="AB179" s="165"/>
      <c r="AC179" s="722"/>
      <c r="AE179" s="715"/>
      <c r="AF179" s="166"/>
      <c r="AG179" s="165"/>
      <c r="AH179" s="165"/>
      <c r="AI179" s="722"/>
      <c r="AK179" s="715"/>
      <c r="AL179" s="166"/>
      <c r="AM179" s="165"/>
      <c r="AN179" s="165"/>
      <c r="AO179" s="722"/>
      <c r="AT179" s="111"/>
      <c r="AU179" s="166"/>
      <c r="AV179" s="166"/>
      <c r="AW179" s="165"/>
      <c r="AX179" s="165"/>
      <c r="AY179" s="165"/>
      <c r="BA179" s="166"/>
      <c r="BB179" s="166"/>
      <c r="BC179" s="165"/>
      <c r="BD179" s="165"/>
      <c r="BE179" s="165"/>
      <c r="BG179" s="166"/>
      <c r="BH179" s="166"/>
      <c r="BI179" s="165"/>
      <c r="BJ179" s="165"/>
      <c r="BK179" s="165"/>
      <c r="BM179" s="166"/>
      <c r="BN179" s="166"/>
      <c r="BO179" s="165"/>
      <c r="BP179" s="165"/>
      <c r="BQ179" s="165"/>
      <c r="BV179" s="111"/>
      <c r="BW179" s="166"/>
      <c r="BX179" s="166"/>
      <c r="BY179" s="165"/>
      <c r="BZ179" s="165"/>
      <c r="CA179" s="165"/>
      <c r="CC179" s="166"/>
      <c r="CD179" s="166"/>
      <c r="CE179" s="165"/>
      <c r="CF179" s="165"/>
      <c r="CG179" s="165"/>
      <c r="CI179" s="166"/>
      <c r="CJ179" s="166"/>
      <c r="CK179" s="165"/>
      <c r="CL179" s="165"/>
      <c r="CM179" s="165"/>
      <c r="CO179" s="166"/>
      <c r="CP179" s="166"/>
      <c r="CQ179" s="165"/>
      <c r="CR179" s="165"/>
      <c r="CS179" s="165"/>
      <c r="CX179" s="111"/>
      <c r="CY179" s="166"/>
      <c r="CZ179" s="166"/>
      <c r="DA179" s="165"/>
      <c r="DB179" s="165"/>
      <c r="DC179" s="165"/>
      <c r="DE179" s="166"/>
      <c r="DF179" s="166"/>
      <c r="DG179" s="165"/>
      <c r="DH179" s="165"/>
      <c r="DI179" s="165"/>
      <c r="DK179" s="166"/>
      <c r="DL179" s="166"/>
      <c r="DM179" s="165"/>
      <c r="DN179" s="165"/>
      <c r="DO179" s="165"/>
      <c r="DQ179" s="166"/>
      <c r="DR179" s="166"/>
      <c r="DS179" s="165"/>
      <c r="DT179" s="165"/>
      <c r="DU179" s="165"/>
      <c r="DZ179" s="111"/>
      <c r="EA179" s="726"/>
      <c r="EB179" s="486"/>
      <c r="EC179" s="150"/>
      <c r="ED179" s="144"/>
      <c r="EF179" s="163"/>
      <c r="EG179" s="162"/>
      <c r="EH179" s="162"/>
      <c r="EI179" s="162"/>
      <c r="EJ179" s="162"/>
      <c r="EK179" s="162"/>
      <c r="EL179" s="162"/>
      <c r="EM179" s="162"/>
      <c r="EN179" s="162"/>
      <c r="EO179" s="162"/>
      <c r="EP179" s="162"/>
      <c r="EQ179" s="162"/>
      <c r="ER179" s="161"/>
      <c r="ES179" s="159"/>
      <c r="ET179" s="160"/>
      <c r="EU179" s="160"/>
      <c r="EV179" s="111"/>
      <c r="EW179" s="111"/>
      <c r="EX179" s="159"/>
      <c r="EY179" s="112"/>
      <c r="EZ179" s="112"/>
      <c r="FD179" s="163"/>
      <c r="FE179" s="162"/>
      <c r="FF179" s="162"/>
      <c r="FG179" s="162"/>
      <c r="FH179" s="162"/>
      <c r="FI179" s="162"/>
      <c r="FJ179" s="162"/>
      <c r="FK179" s="162"/>
      <c r="FL179" s="162"/>
      <c r="FM179" s="162"/>
      <c r="FN179" s="162"/>
      <c r="FO179" s="162"/>
      <c r="FP179" s="161"/>
      <c r="FQ179" s="159"/>
      <c r="FR179" s="160"/>
      <c r="FS179" s="160"/>
      <c r="FT179" s="159"/>
      <c r="FU179" s="111"/>
      <c r="FV179" s="159"/>
      <c r="FW179" s="112"/>
      <c r="FX179" s="112"/>
    </row>
    <row r="180" spans="1:180" ht="16.5" customHeight="1" outlineLevel="1" collapsed="1" x14ac:dyDescent="0.25">
      <c r="A180" s="150"/>
      <c r="B180" s="144"/>
      <c r="C180" s="921" t="str">
        <f>"SC" &amp; ROW(C180)-ROW($C$173)-1</f>
        <v>SC6</v>
      </c>
      <c r="D180" s="922" t="s">
        <v>244</v>
      </c>
      <c r="E180" s="856"/>
      <c r="F180" s="856"/>
      <c r="G180" s="856"/>
      <c r="H180" s="856"/>
      <c r="I180" s="861" t="s">
        <v>84</v>
      </c>
      <c r="J180" s="866"/>
      <c r="K180" s="866"/>
      <c r="L180" s="873"/>
      <c r="M180" s="111"/>
      <c r="N180" s="698">
        <f>SUM(N181:N183)</f>
        <v>0</v>
      </c>
      <c r="O180" s="589">
        <f>SUM(O181:O183)</f>
        <v>0</v>
      </c>
      <c r="P180" s="478">
        <f>SUM(P181:P183)</f>
        <v>0</v>
      </c>
      <c r="Q180" s="111"/>
      <c r="R180" s="111"/>
      <c r="S180" s="712"/>
      <c r="T180" s="589">
        <f>SUM(T181:T183)</f>
        <v>0</v>
      </c>
      <c r="U180" s="223">
        <f>SUM(U181:U183)</f>
        <v>0</v>
      </c>
      <c r="V180" s="598"/>
      <c r="W180" s="478">
        <f>U180*V180</f>
        <v>0</v>
      </c>
      <c r="Y180" s="712"/>
      <c r="Z180" s="589">
        <f>SUM(Z181:Z183)</f>
        <v>0</v>
      </c>
      <c r="AA180" s="223">
        <f>SUM(AA181:AA183)</f>
        <v>0</v>
      </c>
      <c r="AB180" s="598"/>
      <c r="AC180" s="478">
        <f>AA180*AB180</f>
        <v>0</v>
      </c>
      <c r="AE180" s="712"/>
      <c r="AF180" s="589">
        <f>SUM(AF181:AF183)</f>
        <v>0</v>
      </c>
      <c r="AG180" s="223">
        <f>SUM(AG181:AG183)</f>
        <v>0</v>
      </c>
      <c r="AH180" s="598"/>
      <c r="AI180" s="478">
        <f>AG180*AH180</f>
        <v>0</v>
      </c>
      <c r="AK180" s="712"/>
      <c r="AL180" s="589">
        <f>SUM(AL181:AL183)</f>
        <v>0</v>
      </c>
      <c r="AM180" s="223">
        <f>SUM(AM181:AM183)</f>
        <v>0</v>
      </c>
      <c r="AN180" s="598"/>
      <c r="AO180" s="478">
        <f>AM180*AN180</f>
        <v>0</v>
      </c>
      <c r="AT180" s="111"/>
      <c r="AU180" s="173"/>
      <c r="AV180" s="172">
        <f>SUM(AV181:AV183)</f>
        <v>0</v>
      </c>
      <c r="AW180" s="170">
        <f>SUM(AW181:AW183)</f>
        <v>0</v>
      </c>
      <c r="AX180" s="170"/>
      <c r="AY180" s="170">
        <f>AW180*AX180</f>
        <v>0</v>
      </c>
      <c r="BA180" s="173"/>
      <c r="BB180" s="172">
        <f>SUM(BB181:BB183)</f>
        <v>0</v>
      </c>
      <c r="BC180" s="170">
        <f>SUM(BC181:BC183)</f>
        <v>0</v>
      </c>
      <c r="BD180" s="170"/>
      <c r="BE180" s="170">
        <f>BC180*BD180</f>
        <v>0</v>
      </c>
      <c r="BG180" s="173"/>
      <c r="BH180" s="172">
        <f>SUM(BH181:BH183)</f>
        <v>0</v>
      </c>
      <c r="BI180" s="170">
        <f>SUM(BI181:BI183)</f>
        <v>0</v>
      </c>
      <c r="BJ180" s="170"/>
      <c r="BK180" s="170">
        <f>BI180*BJ180</f>
        <v>0</v>
      </c>
      <c r="BM180" s="173"/>
      <c r="BN180" s="172">
        <f>SUM(BN181:BN183)</f>
        <v>0</v>
      </c>
      <c r="BO180" s="170">
        <f>SUM(BO181:BO183)</f>
        <v>0</v>
      </c>
      <c r="BP180" s="170"/>
      <c r="BQ180" s="170">
        <f>BO180*BP180</f>
        <v>0</v>
      </c>
      <c r="BV180" s="111"/>
      <c r="BW180" s="173"/>
      <c r="BX180" s="172">
        <f>SUM(BX181:BX183)</f>
        <v>0</v>
      </c>
      <c r="BY180" s="170">
        <f>SUM(BY181:BY183)</f>
        <v>0</v>
      </c>
      <c r="BZ180" s="170"/>
      <c r="CA180" s="170">
        <f>BY180*BZ180</f>
        <v>0</v>
      </c>
      <c r="CC180" s="173"/>
      <c r="CD180" s="172">
        <f>SUM(CD181:CD183)</f>
        <v>0</v>
      </c>
      <c r="CE180" s="170">
        <f>SUM(CE181:CE183)</f>
        <v>0</v>
      </c>
      <c r="CF180" s="170"/>
      <c r="CG180" s="170">
        <f>CE180*CF180</f>
        <v>0</v>
      </c>
      <c r="CI180" s="173"/>
      <c r="CJ180" s="172">
        <f>SUM(CJ181:CJ183)</f>
        <v>0</v>
      </c>
      <c r="CK180" s="170">
        <f>SUM(CK181:CK183)</f>
        <v>0</v>
      </c>
      <c r="CL180" s="170"/>
      <c r="CM180" s="170">
        <f>CK180*CL180</f>
        <v>0</v>
      </c>
      <c r="CO180" s="173"/>
      <c r="CP180" s="172">
        <f>SUM(CP181:CP183)</f>
        <v>0</v>
      </c>
      <c r="CQ180" s="170">
        <f>SUM(CQ181:CQ183)</f>
        <v>0</v>
      </c>
      <c r="CR180" s="170"/>
      <c r="CS180" s="170">
        <f>CQ180*CR180</f>
        <v>0</v>
      </c>
      <c r="CX180" s="111"/>
      <c r="CY180" s="173"/>
      <c r="CZ180" s="172">
        <f>SUM(CZ181:CZ183)</f>
        <v>0</v>
      </c>
      <c r="DA180" s="170">
        <f>SUM(DA181:DA183)</f>
        <v>0</v>
      </c>
      <c r="DB180" s="170"/>
      <c r="DC180" s="170">
        <f>DA180*DB180</f>
        <v>0</v>
      </c>
      <c r="DE180" s="173"/>
      <c r="DF180" s="172">
        <f>SUM(DF181:DF183)</f>
        <v>0</v>
      </c>
      <c r="DG180" s="170">
        <f>SUM(DG181:DG183)</f>
        <v>0</v>
      </c>
      <c r="DH180" s="170"/>
      <c r="DI180" s="170">
        <f>DG180*DH180</f>
        <v>0</v>
      </c>
      <c r="DK180" s="173"/>
      <c r="DL180" s="172">
        <f>SUM(DL181:DL183)</f>
        <v>0</v>
      </c>
      <c r="DM180" s="170">
        <f>SUM(DM181:DM183)</f>
        <v>0</v>
      </c>
      <c r="DN180" s="170"/>
      <c r="DO180" s="170">
        <f>DM180*DN180</f>
        <v>0</v>
      </c>
      <c r="DQ180" s="173"/>
      <c r="DR180" s="172">
        <f>SUM(DR181:DR183)</f>
        <v>0</v>
      </c>
      <c r="DS180" s="170">
        <f>SUM(DS181:DS183)</f>
        <v>0</v>
      </c>
      <c r="DT180" s="170"/>
      <c r="DU180" s="170">
        <f>DS180*DT180</f>
        <v>0</v>
      </c>
      <c r="DZ180" s="111"/>
      <c r="EA180" s="726">
        <f>SUMPRODUCT((S$100:DU$100=V$100)*(S180:DU180))</f>
        <v>0</v>
      </c>
      <c r="EB180" s="486">
        <f>SUMPRODUCT((S$100:DU$100=W$100)*(S180:DU180))</f>
        <v>0</v>
      </c>
      <c r="EC180" s="150"/>
      <c r="ED180" s="144"/>
      <c r="EF180" s="163"/>
      <c r="EG180" s="162"/>
      <c r="EH180" s="162"/>
      <c r="EI180" s="162"/>
      <c r="EJ180" s="162"/>
      <c r="EK180" s="162"/>
      <c r="EL180" s="162"/>
      <c r="EM180" s="162"/>
      <c r="EN180" s="162"/>
      <c r="EO180" s="162"/>
      <c r="EP180" s="162"/>
      <c r="EQ180" s="162"/>
      <c r="ER180" s="161"/>
      <c r="ES180" s="159"/>
      <c r="ET180" s="160"/>
      <c r="EU180" s="160"/>
      <c r="EV180" s="111"/>
      <c r="EW180" s="111"/>
      <c r="EX180" s="159"/>
      <c r="EY180" s="112"/>
      <c r="EZ180" s="112"/>
      <c r="FD180" s="163"/>
      <c r="FE180" s="162"/>
      <c r="FF180" s="162"/>
      <c r="FG180" s="162"/>
      <c r="FH180" s="162"/>
      <c r="FI180" s="162"/>
      <c r="FJ180" s="162"/>
      <c r="FK180" s="162"/>
      <c r="FL180" s="162"/>
      <c r="FM180" s="162"/>
      <c r="FN180" s="162"/>
      <c r="FO180" s="162"/>
      <c r="FP180" s="161"/>
      <c r="FQ180" s="159"/>
      <c r="FR180" s="160"/>
      <c r="FS180" s="160"/>
      <c r="FT180" s="159"/>
      <c r="FU180" s="111"/>
      <c r="FV180" s="159"/>
      <c r="FW180" s="112"/>
      <c r="FX180" s="112"/>
    </row>
    <row r="181" spans="1:180" ht="18.75" customHeight="1" outlineLevel="2" x14ac:dyDescent="0.25">
      <c r="A181" s="150"/>
      <c r="B181" s="144"/>
      <c r="C181" s="917" t="str">
        <f>"SC" &amp; ROW(C181)-ROW($C$173)-1</f>
        <v>SC7</v>
      </c>
      <c r="D181" s="918" t="s">
        <v>201</v>
      </c>
      <c r="E181" s="896"/>
      <c r="F181" s="894"/>
      <c r="G181" s="894"/>
      <c r="H181" s="894"/>
      <c r="I181" s="895"/>
      <c r="J181" s="864" t="s">
        <v>61</v>
      </c>
      <c r="K181" s="864" t="s">
        <v>61</v>
      </c>
      <c r="L181" s="870">
        <v>0</v>
      </c>
      <c r="M181" s="111"/>
      <c r="N181" s="696"/>
      <c r="O181" s="591"/>
      <c r="P181" s="478">
        <f>N181*$L181</f>
        <v>0</v>
      </c>
      <c r="Q181" s="111"/>
      <c r="R181" s="111"/>
      <c r="S181" s="713">
        <f>L181</f>
        <v>0</v>
      </c>
      <c r="T181" s="171">
        <f>N181</f>
        <v>0</v>
      </c>
      <c r="U181" s="223">
        <f>S181*T181</f>
        <v>0</v>
      </c>
      <c r="V181" s="599"/>
      <c r="W181" s="714"/>
      <c r="Y181" s="713">
        <f>S181*(1+$AC$97)</f>
        <v>0</v>
      </c>
      <c r="Z181" s="171">
        <f>T181*(1-$AC$99)</f>
        <v>0</v>
      </c>
      <c r="AA181" s="223">
        <f>Y181*Z181</f>
        <v>0</v>
      </c>
      <c r="AB181" s="599"/>
      <c r="AC181" s="714"/>
      <c r="AE181" s="713">
        <f>Y181*(1+$AI$97)</f>
        <v>0</v>
      </c>
      <c r="AF181" s="171">
        <f>Z181*(1-$AI$99)</f>
        <v>0</v>
      </c>
      <c r="AG181" s="223">
        <f>AE181*AF181</f>
        <v>0</v>
      </c>
      <c r="AH181" s="599"/>
      <c r="AI181" s="714"/>
      <c r="AK181" s="713">
        <f>AE181*(1+$AO$97)</f>
        <v>0</v>
      </c>
      <c r="AL181" s="171">
        <f>AF181*(1-$AO$99)</f>
        <v>0</v>
      </c>
      <c r="AM181" s="223">
        <f>AK181*AL181</f>
        <v>0</v>
      </c>
      <c r="AN181" s="599"/>
      <c r="AO181" s="714"/>
      <c r="AT181" s="111"/>
      <c r="AU181" s="169">
        <f>AK181*(1+$AY$97)</f>
        <v>0</v>
      </c>
      <c r="AV181" s="171">
        <f>AL181*(1-$AY$99)</f>
        <v>0</v>
      </c>
      <c r="AW181" s="170">
        <f>AU181*AV181</f>
        <v>0</v>
      </c>
      <c r="AX181" s="165"/>
      <c r="AY181" s="111"/>
      <c r="BA181" s="169">
        <f>AU181*(1+$BE$97)</f>
        <v>0</v>
      </c>
      <c r="BB181" s="171">
        <f>AV181*(1-$BE$99)</f>
        <v>0</v>
      </c>
      <c r="BC181" s="170">
        <f>BA181*BB181</f>
        <v>0</v>
      </c>
      <c r="BD181" s="165"/>
      <c r="BE181" s="111"/>
      <c r="BG181" s="169">
        <f>BA181*(1+$BK$97)</f>
        <v>0</v>
      </c>
      <c r="BH181" s="171">
        <f>BB181*(1-$BK$99)</f>
        <v>0</v>
      </c>
      <c r="BI181" s="170">
        <f>BG181*BH181</f>
        <v>0</v>
      </c>
      <c r="BJ181" s="165"/>
      <c r="BK181" s="111"/>
      <c r="BM181" s="169">
        <f>BG181*(1+$BQ$97)</f>
        <v>0</v>
      </c>
      <c r="BN181" s="171">
        <f>BH181*(1-$BQ$99)</f>
        <v>0</v>
      </c>
      <c r="BO181" s="170">
        <f>BM181*BN181</f>
        <v>0</v>
      </c>
      <c r="BP181" s="165"/>
      <c r="BQ181" s="111"/>
      <c r="BV181" s="111"/>
      <c r="BW181" s="169">
        <f>BM181*(1+$CA$97)</f>
        <v>0</v>
      </c>
      <c r="BX181" s="171">
        <f>BN181*(1-$CA$99)</f>
        <v>0</v>
      </c>
      <c r="BY181" s="170">
        <f>BW181*BX181</f>
        <v>0</v>
      </c>
      <c r="BZ181" s="165"/>
      <c r="CA181" s="111"/>
      <c r="CC181" s="169">
        <f>BW181*(1+$CG$97)</f>
        <v>0</v>
      </c>
      <c r="CD181" s="171">
        <f>BX181*(1-$CG$99)</f>
        <v>0</v>
      </c>
      <c r="CE181" s="170">
        <f>CC181*CD181</f>
        <v>0</v>
      </c>
      <c r="CF181" s="165"/>
      <c r="CG181" s="111"/>
      <c r="CI181" s="169">
        <f>CC181*(1+$CM$97)</f>
        <v>0</v>
      </c>
      <c r="CJ181" s="171">
        <f>CD181*(1-$CM$99)</f>
        <v>0</v>
      </c>
      <c r="CK181" s="170">
        <f>CI181*CJ181</f>
        <v>0</v>
      </c>
      <c r="CL181" s="165"/>
      <c r="CM181" s="111"/>
      <c r="CO181" s="169">
        <f>CI181*(1+$CS$97)</f>
        <v>0</v>
      </c>
      <c r="CP181" s="171">
        <f>CJ181*(1-$CS$99)</f>
        <v>0</v>
      </c>
      <c r="CQ181" s="170">
        <f>CO181*CP181</f>
        <v>0</v>
      </c>
      <c r="CR181" s="165"/>
      <c r="CS181" s="111"/>
      <c r="CX181" s="111"/>
      <c r="CY181" s="169">
        <f>CO181*(1+$DC$97)</f>
        <v>0</v>
      </c>
      <c r="CZ181" s="171">
        <f>CP181*(1-$DC$99)</f>
        <v>0</v>
      </c>
      <c r="DA181" s="170">
        <f>CY181*CZ181</f>
        <v>0</v>
      </c>
      <c r="DB181" s="165"/>
      <c r="DC181" s="111"/>
      <c r="DE181" s="169">
        <f>CY181*(1+$DI$97)</f>
        <v>0</v>
      </c>
      <c r="DF181" s="171">
        <f>CZ181*(1-$DI$99)</f>
        <v>0</v>
      </c>
      <c r="DG181" s="170">
        <f>DE181*DF181</f>
        <v>0</v>
      </c>
      <c r="DH181" s="165"/>
      <c r="DI181" s="111"/>
      <c r="DK181" s="169">
        <f>DE181*(1+$DO$97)</f>
        <v>0</v>
      </c>
      <c r="DL181" s="171">
        <f>DF181*(1-$DO$99)</f>
        <v>0</v>
      </c>
      <c r="DM181" s="170">
        <f>DK181*DL181</f>
        <v>0</v>
      </c>
      <c r="DN181" s="165"/>
      <c r="DO181" s="111"/>
      <c r="DQ181" s="169">
        <f>DK181*(1+$DU$97)</f>
        <v>0</v>
      </c>
      <c r="DR181" s="171">
        <f>DL181*(1-$DU$99)</f>
        <v>0</v>
      </c>
      <c r="DS181" s="170">
        <f>DQ181*DR181</f>
        <v>0</v>
      </c>
      <c r="DT181" s="165"/>
      <c r="DU181" s="111"/>
      <c r="DZ181" s="111"/>
      <c r="EA181" s="726"/>
      <c r="EB181" s="486"/>
      <c r="EC181" s="150"/>
      <c r="ED181" s="144"/>
      <c r="EF181" s="163"/>
      <c r="EG181" s="162"/>
      <c r="EH181" s="162"/>
      <c r="EI181" s="162"/>
      <c r="EJ181" s="162"/>
      <c r="EK181" s="162"/>
      <c r="EL181" s="162"/>
      <c r="EM181" s="162"/>
      <c r="EN181" s="162"/>
      <c r="EO181" s="162"/>
      <c r="EP181" s="162"/>
      <c r="EQ181" s="162"/>
      <c r="ER181" s="161"/>
      <c r="ES181" s="159"/>
      <c r="ET181" s="160"/>
      <c r="EU181" s="160"/>
      <c r="EV181" s="111"/>
      <c r="EW181" s="111"/>
      <c r="EX181" s="159"/>
      <c r="EY181" s="112"/>
      <c r="EZ181" s="112"/>
      <c r="FD181" s="163"/>
      <c r="FE181" s="162"/>
      <c r="FF181" s="162"/>
      <c r="FG181" s="162"/>
      <c r="FH181" s="162"/>
      <c r="FI181" s="162"/>
      <c r="FJ181" s="162"/>
      <c r="FK181" s="162"/>
      <c r="FL181" s="162"/>
      <c r="FM181" s="162"/>
      <c r="FN181" s="162"/>
      <c r="FO181" s="162"/>
      <c r="FP181" s="161"/>
      <c r="FQ181" s="159"/>
      <c r="FR181" s="160"/>
      <c r="FS181" s="160"/>
      <c r="FT181" s="159"/>
      <c r="FU181" s="111"/>
      <c r="FV181" s="159"/>
      <c r="FW181" s="112"/>
      <c r="FX181" s="112"/>
    </row>
    <row r="182" spans="1:180" ht="17.25" customHeight="1" outlineLevel="2" x14ac:dyDescent="0.25">
      <c r="A182" s="150"/>
      <c r="B182" s="144"/>
      <c r="C182" s="913" t="str">
        <f>"SC" &amp; ROW(C182)-ROW($C$173)-1</f>
        <v>SC8</v>
      </c>
      <c r="D182" s="923" t="s">
        <v>208</v>
      </c>
      <c r="E182" s="894"/>
      <c r="F182" s="894"/>
      <c r="G182" s="894"/>
      <c r="H182" s="894"/>
      <c r="I182" s="895"/>
      <c r="J182" s="864" t="s">
        <v>61</v>
      </c>
      <c r="K182" s="864" t="s">
        <v>61</v>
      </c>
      <c r="L182" s="870">
        <v>0</v>
      </c>
      <c r="M182" s="111"/>
      <c r="N182" s="696"/>
      <c r="O182" s="591"/>
      <c r="P182" s="478">
        <f>N182*$L182</f>
        <v>0</v>
      </c>
      <c r="Q182" s="111"/>
      <c r="R182" s="111"/>
      <c r="S182" s="713">
        <f>L182</f>
        <v>0</v>
      </c>
      <c r="T182" s="171">
        <f>N182</f>
        <v>0</v>
      </c>
      <c r="U182" s="223">
        <f>S182*T182</f>
        <v>0</v>
      </c>
      <c r="V182" s="599"/>
      <c r="W182" s="714"/>
      <c r="Y182" s="713">
        <f>S182*(1+$AC$97)</f>
        <v>0</v>
      </c>
      <c r="Z182" s="171">
        <f>T182*(1-$AC$99)</f>
        <v>0</v>
      </c>
      <c r="AA182" s="223">
        <f>Y182*Z182</f>
        <v>0</v>
      </c>
      <c r="AB182" s="599"/>
      <c r="AC182" s="714"/>
      <c r="AE182" s="713">
        <f>Y182*(1+$AI$97)</f>
        <v>0</v>
      </c>
      <c r="AF182" s="171">
        <f>Z182*(1-$AI$99)</f>
        <v>0</v>
      </c>
      <c r="AG182" s="223">
        <f>AE182*AF182</f>
        <v>0</v>
      </c>
      <c r="AH182" s="599"/>
      <c r="AI182" s="714"/>
      <c r="AK182" s="713">
        <f>AE182*(1+$AO$97)</f>
        <v>0</v>
      </c>
      <c r="AL182" s="171">
        <f>AF182*(1-$AO$99)</f>
        <v>0</v>
      </c>
      <c r="AM182" s="223">
        <f>AK182*AL182</f>
        <v>0</v>
      </c>
      <c r="AN182" s="599"/>
      <c r="AO182" s="714"/>
      <c r="AT182" s="111"/>
      <c r="AU182" s="169">
        <f>AK182*(1+$AY$97)</f>
        <v>0</v>
      </c>
      <c r="AV182" s="171">
        <f>AL182*(1-$AY$99)</f>
        <v>0</v>
      </c>
      <c r="AW182" s="170">
        <f>AU182*AV182</f>
        <v>0</v>
      </c>
      <c r="AX182" s="165"/>
      <c r="AY182" s="111"/>
      <c r="BA182" s="169">
        <f>AU182*(1+$BE$97)</f>
        <v>0</v>
      </c>
      <c r="BB182" s="171">
        <f>AV182*(1-$BE$99)</f>
        <v>0</v>
      </c>
      <c r="BC182" s="170">
        <f>BA182*BB182</f>
        <v>0</v>
      </c>
      <c r="BD182" s="165"/>
      <c r="BE182" s="111"/>
      <c r="BG182" s="169">
        <f>BA182*(1+$BK$97)</f>
        <v>0</v>
      </c>
      <c r="BH182" s="171">
        <f>BB182*(1-$BK$99)</f>
        <v>0</v>
      </c>
      <c r="BI182" s="170">
        <f>BG182*BH182</f>
        <v>0</v>
      </c>
      <c r="BJ182" s="165"/>
      <c r="BK182" s="111"/>
      <c r="BM182" s="169">
        <f>BG182*(1+$BQ$97)</f>
        <v>0</v>
      </c>
      <c r="BN182" s="171">
        <f>BH182*(1-$BQ$99)</f>
        <v>0</v>
      </c>
      <c r="BO182" s="170">
        <f>BM182*BN182</f>
        <v>0</v>
      </c>
      <c r="BP182" s="165"/>
      <c r="BQ182" s="111"/>
      <c r="BV182" s="111"/>
      <c r="BW182" s="169">
        <f>BM182*(1+$CA$97)</f>
        <v>0</v>
      </c>
      <c r="BX182" s="171">
        <f>BN182*(1-$CA$99)</f>
        <v>0</v>
      </c>
      <c r="BY182" s="170">
        <f>BW182*BX182</f>
        <v>0</v>
      </c>
      <c r="BZ182" s="165"/>
      <c r="CA182" s="111"/>
      <c r="CC182" s="169">
        <f>BW182*(1+$CG$97)</f>
        <v>0</v>
      </c>
      <c r="CD182" s="171">
        <f>BX182*(1-$CG$99)</f>
        <v>0</v>
      </c>
      <c r="CE182" s="170">
        <f>CC182*CD182</f>
        <v>0</v>
      </c>
      <c r="CF182" s="165"/>
      <c r="CG182" s="111"/>
      <c r="CI182" s="169">
        <f>CC182*(1+$CM$97)</f>
        <v>0</v>
      </c>
      <c r="CJ182" s="171">
        <f>CD182*(1-$CM$99)</f>
        <v>0</v>
      </c>
      <c r="CK182" s="170">
        <f>CI182*CJ182</f>
        <v>0</v>
      </c>
      <c r="CL182" s="165"/>
      <c r="CM182" s="111"/>
      <c r="CO182" s="169">
        <f>CI182*(1+$CS$97)</f>
        <v>0</v>
      </c>
      <c r="CP182" s="171">
        <f>CJ182*(1-$CS$99)</f>
        <v>0</v>
      </c>
      <c r="CQ182" s="170">
        <f>CO182*CP182</f>
        <v>0</v>
      </c>
      <c r="CR182" s="165"/>
      <c r="CS182" s="111"/>
      <c r="CX182" s="111"/>
      <c r="CY182" s="169">
        <f t="shared" ref="CY182:CY183" si="472">CO182*(1+$DC$97)</f>
        <v>0</v>
      </c>
      <c r="CZ182" s="171">
        <f t="shared" ref="CZ182:CZ183" si="473">CP182*(1-$DC$99)</f>
        <v>0</v>
      </c>
      <c r="DA182" s="170">
        <f>CY182*CZ182</f>
        <v>0</v>
      </c>
      <c r="DB182" s="165"/>
      <c r="DC182" s="111"/>
      <c r="DE182" s="169">
        <f t="shared" ref="DE182:DE183" si="474">CY182*(1+$DI$97)</f>
        <v>0</v>
      </c>
      <c r="DF182" s="171">
        <f t="shared" ref="DF182:DF183" si="475">CZ182*(1-$DI$99)</f>
        <v>0</v>
      </c>
      <c r="DG182" s="170">
        <f>DE182*DF182</f>
        <v>0</v>
      </c>
      <c r="DH182" s="165"/>
      <c r="DI182" s="111"/>
      <c r="DK182" s="169">
        <f t="shared" ref="DK182:DK183" si="476">DE182*(1+$DO$97)</f>
        <v>0</v>
      </c>
      <c r="DL182" s="171">
        <f t="shared" ref="DL182:DL183" si="477">DF182*(1-$DO$99)</f>
        <v>0</v>
      </c>
      <c r="DM182" s="170">
        <f>DK182*DL182</f>
        <v>0</v>
      </c>
      <c r="DN182" s="165"/>
      <c r="DO182" s="111"/>
      <c r="DQ182" s="169">
        <f t="shared" ref="DQ182:DQ183" si="478">DK182*(1+$DU$97)</f>
        <v>0</v>
      </c>
      <c r="DR182" s="171">
        <f t="shared" ref="DR182:DR183" si="479">DL182*(1-$DU$99)</f>
        <v>0</v>
      </c>
      <c r="DS182" s="170">
        <f>DQ182*DR182</f>
        <v>0</v>
      </c>
      <c r="DT182" s="165"/>
      <c r="DU182" s="111"/>
      <c r="DZ182" s="111"/>
      <c r="EA182" s="726"/>
      <c r="EB182" s="486"/>
      <c r="EC182" s="150"/>
      <c r="ED182" s="144"/>
      <c r="EF182" s="163"/>
      <c r="EG182" s="162"/>
      <c r="EH182" s="162"/>
      <c r="EI182" s="162"/>
      <c r="EJ182" s="162"/>
      <c r="EK182" s="162"/>
      <c r="EL182" s="162"/>
      <c r="EM182" s="162"/>
      <c r="EN182" s="162"/>
      <c r="EO182" s="162"/>
      <c r="EP182" s="162"/>
      <c r="EQ182" s="162"/>
      <c r="ER182" s="161"/>
      <c r="ES182" s="159"/>
      <c r="ET182" s="160"/>
      <c r="EU182" s="160"/>
      <c r="EV182" s="111"/>
      <c r="EW182" s="111"/>
      <c r="EX182" s="159"/>
      <c r="EY182" s="112"/>
      <c r="EZ182" s="112"/>
      <c r="FD182" s="163"/>
      <c r="FE182" s="162"/>
      <c r="FF182" s="162"/>
      <c r="FG182" s="162"/>
      <c r="FH182" s="162"/>
      <c r="FI182" s="162"/>
      <c r="FJ182" s="162"/>
      <c r="FK182" s="162"/>
      <c r="FL182" s="162"/>
      <c r="FM182" s="162"/>
      <c r="FN182" s="162"/>
      <c r="FO182" s="162"/>
      <c r="FP182" s="161"/>
      <c r="FQ182" s="159"/>
      <c r="FR182" s="160"/>
      <c r="FS182" s="160"/>
      <c r="FT182" s="159"/>
      <c r="FU182" s="111"/>
      <c r="FV182" s="159"/>
      <c r="FW182" s="112"/>
      <c r="FX182" s="112"/>
    </row>
    <row r="183" spans="1:180" ht="19.5" customHeight="1" outlineLevel="2" x14ac:dyDescent="0.25">
      <c r="A183" s="150"/>
      <c r="B183" s="144"/>
      <c r="C183" s="913" t="str">
        <f>"SC" &amp; ROW(C183)-ROW($C$173)-1</f>
        <v>SC9</v>
      </c>
      <c r="D183" s="916" t="s">
        <v>203</v>
      </c>
      <c r="E183" s="897"/>
      <c r="F183" s="894"/>
      <c r="G183" s="894"/>
      <c r="H183" s="894"/>
      <c r="I183" s="895"/>
      <c r="J183" s="864" t="s">
        <v>61</v>
      </c>
      <c r="K183" s="864" t="s">
        <v>61</v>
      </c>
      <c r="L183" s="870">
        <v>0</v>
      </c>
      <c r="M183" s="111"/>
      <c r="N183" s="696"/>
      <c r="O183" s="591"/>
      <c r="P183" s="478">
        <f>N183*$L183</f>
        <v>0</v>
      </c>
      <c r="Q183" s="111"/>
      <c r="R183" s="111"/>
      <c r="S183" s="713">
        <f>L183</f>
        <v>0</v>
      </c>
      <c r="T183" s="171">
        <f>N183</f>
        <v>0</v>
      </c>
      <c r="U183" s="223">
        <f>S183*T183</f>
        <v>0</v>
      </c>
      <c r="V183" s="599"/>
      <c r="W183" s="714"/>
      <c r="Y183" s="713">
        <f>S183*(1+$AC$97)</f>
        <v>0</v>
      </c>
      <c r="Z183" s="171">
        <f>T183*(1-$AC$99)</f>
        <v>0</v>
      </c>
      <c r="AA183" s="223">
        <f>Y183*Z183</f>
        <v>0</v>
      </c>
      <c r="AB183" s="599"/>
      <c r="AC183" s="714"/>
      <c r="AE183" s="713">
        <f>Y183*(1+$AI$97)</f>
        <v>0</v>
      </c>
      <c r="AF183" s="171">
        <f>Z183*(1-$AI$99)</f>
        <v>0</v>
      </c>
      <c r="AG183" s="223">
        <f>AE183*AF183</f>
        <v>0</v>
      </c>
      <c r="AH183" s="599"/>
      <c r="AI183" s="714"/>
      <c r="AK183" s="713">
        <f>AE183*(1+$AO$97)</f>
        <v>0</v>
      </c>
      <c r="AL183" s="171">
        <f>AF183*(1-$AO$99)</f>
        <v>0</v>
      </c>
      <c r="AM183" s="223">
        <f>AK183*AL183</f>
        <v>0</v>
      </c>
      <c r="AN183" s="599"/>
      <c r="AO183" s="714"/>
      <c r="AT183" s="111"/>
      <c r="AU183" s="169">
        <f>AK183*(1+$AY$97)</f>
        <v>0</v>
      </c>
      <c r="AV183" s="171">
        <f>AL183*(1-$AY$99)</f>
        <v>0</v>
      </c>
      <c r="AW183" s="170">
        <f>AU183*AV183</f>
        <v>0</v>
      </c>
      <c r="AX183" s="165"/>
      <c r="AY183" s="111"/>
      <c r="BA183" s="169">
        <f>AU183*(1+$BE$97)</f>
        <v>0</v>
      </c>
      <c r="BB183" s="171">
        <f>AV183*(1-$BE$99)</f>
        <v>0</v>
      </c>
      <c r="BC183" s="170">
        <f>BA183*BB183</f>
        <v>0</v>
      </c>
      <c r="BD183" s="165"/>
      <c r="BE183" s="111"/>
      <c r="BG183" s="169">
        <f>BA183*(1+$BK$97)</f>
        <v>0</v>
      </c>
      <c r="BH183" s="171">
        <f>BB183*(1-$BK$99)</f>
        <v>0</v>
      </c>
      <c r="BI183" s="170">
        <f>BG183*BH183</f>
        <v>0</v>
      </c>
      <c r="BJ183" s="165"/>
      <c r="BK183" s="111"/>
      <c r="BM183" s="169">
        <f>BG183*(1+$BQ$97)</f>
        <v>0</v>
      </c>
      <c r="BN183" s="171">
        <f>BH183*(1-$BQ$99)</f>
        <v>0</v>
      </c>
      <c r="BO183" s="170">
        <f>BM183*BN183</f>
        <v>0</v>
      </c>
      <c r="BP183" s="165"/>
      <c r="BQ183" s="111"/>
      <c r="BV183" s="111"/>
      <c r="BW183" s="169">
        <f>BM183*(1+$CA$97)</f>
        <v>0</v>
      </c>
      <c r="BX183" s="171">
        <f>BN183*(1-$CA$99)</f>
        <v>0</v>
      </c>
      <c r="BY183" s="170">
        <f>BW183*BX183</f>
        <v>0</v>
      </c>
      <c r="BZ183" s="165"/>
      <c r="CA183" s="111"/>
      <c r="CC183" s="169">
        <f>BW183*(1+$CG$97)</f>
        <v>0</v>
      </c>
      <c r="CD183" s="171">
        <f>BX183*(1-$CG$99)</f>
        <v>0</v>
      </c>
      <c r="CE183" s="170">
        <f>CC183*CD183</f>
        <v>0</v>
      </c>
      <c r="CF183" s="165"/>
      <c r="CG183" s="111"/>
      <c r="CI183" s="169">
        <f>CC183*(1+$CM$97)</f>
        <v>0</v>
      </c>
      <c r="CJ183" s="171">
        <f>CD183*(1-$CM$99)</f>
        <v>0</v>
      </c>
      <c r="CK183" s="170">
        <f>CI183*CJ183</f>
        <v>0</v>
      </c>
      <c r="CL183" s="165"/>
      <c r="CM183" s="111"/>
      <c r="CO183" s="169">
        <f>CI183*(1+$CS$97)</f>
        <v>0</v>
      </c>
      <c r="CP183" s="171">
        <f>CJ183*(1-$CS$99)</f>
        <v>0</v>
      </c>
      <c r="CQ183" s="170">
        <f>CO183*CP183</f>
        <v>0</v>
      </c>
      <c r="CR183" s="165"/>
      <c r="CS183" s="111"/>
      <c r="CX183" s="111"/>
      <c r="CY183" s="169">
        <f t="shared" si="472"/>
        <v>0</v>
      </c>
      <c r="CZ183" s="171">
        <f t="shared" si="473"/>
        <v>0</v>
      </c>
      <c r="DA183" s="170">
        <f>CY183*CZ183</f>
        <v>0</v>
      </c>
      <c r="DB183" s="165"/>
      <c r="DC183" s="111"/>
      <c r="DE183" s="169">
        <f t="shared" si="474"/>
        <v>0</v>
      </c>
      <c r="DF183" s="171">
        <f t="shared" si="475"/>
        <v>0</v>
      </c>
      <c r="DG183" s="170">
        <f>DE183*DF183</f>
        <v>0</v>
      </c>
      <c r="DH183" s="165"/>
      <c r="DI183" s="111"/>
      <c r="DK183" s="169">
        <f t="shared" si="476"/>
        <v>0</v>
      </c>
      <c r="DL183" s="171">
        <f t="shared" si="477"/>
        <v>0</v>
      </c>
      <c r="DM183" s="170">
        <f>DK183*DL183</f>
        <v>0</v>
      </c>
      <c r="DN183" s="165"/>
      <c r="DO183" s="111"/>
      <c r="DQ183" s="169">
        <f t="shared" si="478"/>
        <v>0</v>
      </c>
      <c r="DR183" s="171">
        <f t="shared" si="479"/>
        <v>0</v>
      </c>
      <c r="DS183" s="170">
        <f>DQ183*DR183</f>
        <v>0</v>
      </c>
      <c r="DT183" s="165"/>
      <c r="DU183" s="111"/>
      <c r="DZ183" s="111"/>
      <c r="EA183" s="726"/>
      <c r="EB183" s="486"/>
      <c r="EC183" s="150"/>
      <c r="ED183" s="144"/>
      <c r="EF183" s="163"/>
      <c r="EG183" s="162"/>
      <c r="EH183" s="162"/>
      <c r="EI183" s="162"/>
      <c r="EJ183" s="162"/>
      <c r="EK183" s="162"/>
      <c r="EL183" s="162"/>
      <c r="EM183" s="162"/>
      <c r="EN183" s="162"/>
      <c r="EO183" s="162"/>
      <c r="EP183" s="162"/>
      <c r="EQ183" s="162"/>
      <c r="ER183" s="161"/>
      <c r="ES183" s="159"/>
      <c r="ET183" s="160"/>
      <c r="EU183" s="160"/>
      <c r="EV183" s="111"/>
      <c r="EW183" s="111"/>
      <c r="EX183" s="159"/>
      <c r="EY183" s="112"/>
      <c r="EZ183" s="112"/>
      <c r="FD183" s="163"/>
      <c r="FE183" s="162"/>
      <c r="FF183" s="162"/>
      <c r="FG183" s="162"/>
      <c r="FH183" s="162"/>
      <c r="FI183" s="162"/>
      <c r="FJ183" s="162"/>
      <c r="FK183" s="162"/>
      <c r="FL183" s="162"/>
      <c r="FM183" s="162"/>
      <c r="FN183" s="162"/>
      <c r="FO183" s="162"/>
      <c r="FP183" s="161"/>
      <c r="FQ183" s="159"/>
      <c r="FR183" s="160"/>
      <c r="FS183" s="160"/>
      <c r="FT183" s="159"/>
      <c r="FU183" s="111"/>
      <c r="FV183" s="159"/>
      <c r="FW183" s="112"/>
      <c r="FX183" s="112"/>
    </row>
    <row r="184" spans="1:180" ht="16" customHeight="1" outlineLevel="1" x14ac:dyDescent="0.25">
      <c r="A184" s="150"/>
      <c r="B184" s="144"/>
      <c r="C184" s="917"/>
      <c r="D184" s="924"/>
      <c r="E184" s="856"/>
      <c r="F184" s="856"/>
      <c r="G184" s="856"/>
      <c r="H184" s="856"/>
      <c r="I184" s="861"/>
      <c r="J184" s="866"/>
      <c r="K184" s="866"/>
      <c r="L184" s="868"/>
      <c r="M184" s="111"/>
      <c r="N184" s="477"/>
      <c r="O184" s="167"/>
      <c r="P184" s="702"/>
      <c r="Q184" s="111"/>
      <c r="R184" s="111"/>
      <c r="S184" s="715"/>
      <c r="T184" s="166"/>
      <c r="U184" s="605"/>
      <c r="V184" s="165"/>
      <c r="W184" s="714"/>
      <c r="Y184" s="715"/>
      <c r="Z184" s="166"/>
      <c r="AA184" s="165"/>
      <c r="AB184" s="165"/>
      <c r="AC184" s="722"/>
      <c r="AE184" s="715"/>
      <c r="AF184" s="166"/>
      <c r="AG184" s="165"/>
      <c r="AH184" s="165"/>
      <c r="AI184" s="722"/>
      <c r="AK184" s="715"/>
      <c r="AL184" s="166"/>
      <c r="AM184" s="165"/>
      <c r="AN184" s="165"/>
      <c r="AO184" s="722"/>
      <c r="AT184" s="111"/>
      <c r="AU184" s="166"/>
      <c r="AV184" s="166"/>
      <c r="AW184" s="165"/>
      <c r="AX184" s="165"/>
      <c r="AY184" s="165"/>
      <c r="BA184" s="166"/>
      <c r="BB184" s="166"/>
      <c r="BC184" s="165"/>
      <c r="BD184" s="165"/>
      <c r="BE184" s="165"/>
      <c r="BG184" s="166"/>
      <c r="BH184" s="166"/>
      <c r="BI184" s="165"/>
      <c r="BJ184" s="165"/>
      <c r="BK184" s="165"/>
      <c r="BM184" s="166"/>
      <c r="BN184" s="166"/>
      <c r="BO184" s="165"/>
      <c r="BP184" s="165"/>
      <c r="BQ184" s="165"/>
      <c r="BV184" s="111"/>
      <c r="BW184" s="166"/>
      <c r="BX184" s="166"/>
      <c r="BY184" s="165"/>
      <c r="BZ184" s="165"/>
      <c r="CA184" s="165"/>
      <c r="CC184" s="166"/>
      <c r="CD184" s="166"/>
      <c r="CE184" s="165"/>
      <c r="CF184" s="165"/>
      <c r="CG184" s="165"/>
      <c r="CI184" s="166"/>
      <c r="CJ184" s="166"/>
      <c r="CK184" s="165"/>
      <c r="CL184" s="165"/>
      <c r="CM184" s="165"/>
      <c r="CO184" s="166"/>
      <c r="CP184" s="166"/>
      <c r="CQ184" s="165"/>
      <c r="CR184" s="165"/>
      <c r="CS184" s="165"/>
      <c r="CX184" s="111"/>
      <c r="CY184" s="166"/>
      <c r="CZ184" s="166"/>
      <c r="DA184" s="165"/>
      <c r="DB184" s="165"/>
      <c r="DC184" s="165"/>
      <c r="DE184" s="166"/>
      <c r="DF184" s="166"/>
      <c r="DG184" s="165"/>
      <c r="DH184" s="165"/>
      <c r="DI184" s="165"/>
      <c r="DK184" s="166"/>
      <c r="DL184" s="166"/>
      <c r="DM184" s="165"/>
      <c r="DN184" s="165"/>
      <c r="DO184" s="165"/>
      <c r="DQ184" s="166"/>
      <c r="DR184" s="166"/>
      <c r="DS184" s="165"/>
      <c r="DT184" s="165"/>
      <c r="DU184" s="165"/>
      <c r="DZ184" s="111"/>
      <c r="EA184" s="726"/>
      <c r="EB184" s="486"/>
      <c r="EC184" s="150"/>
      <c r="ED184" s="144"/>
      <c r="EF184" s="163"/>
      <c r="EG184" s="162"/>
      <c r="EH184" s="162"/>
      <c r="EI184" s="162"/>
      <c r="EJ184" s="162"/>
      <c r="EK184" s="162"/>
      <c r="EL184" s="162"/>
      <c r="EM184" s="162"/>
      <c r="EN184" s="162"/>
      <c r="EO184" s="162"/>
      <c r="EP184" s="162"/>
      <c r="EQ184" s="162"/>
      <c r="ER184" s="161"/>
      <c r="ES184" s="159"/>
      <c r="ET184" s="160"/>
      <c r="EU184" s="160"/>
      <c r="EV184" s="111"/>
      <c r="EW184" s="111"/>
      <c r="EX184" s="159"/>
      <c r="EY184" s="112"/>
      <c r="EZ184" s="112"/>
      <c r="FD184" s="163"/>
      <c r="FE184" s="162"/>
      <c r="FF184" s="162"/>
      <c r="FG184" s="162"/>
      <c r="FH184" s="162"/>
      <c r="FI184" s="162"/>
      <c r="FJ184" s="162"/>
      <c r="FK184" s="162"/>
      <c r="FL184" s="162"/>
      <c r="FM184" s="162"/>
      <c r="FN184" s="162"/>
      <c r="FO184" s="162"/>
      <c r="FP184" s="161"/>
      <c r="FQ184" s="159"/>
      <c r="FR184" s="160"/>
      <c r="FS184" s="160"/>
      <c r="FT184" s="159"/>
      <c r="FU184" s="111"/>
      <c r="FV184" s="159"/>
      <c r="FW184" s="112"/>
      <c r="FX184" s="112"/>
    </row>
    <row r="185" spans="1:180" ht="15.75" customHeight="1" outlineLevel="1" collapsed="1" x14ac:dyDescent="0.25">
      <c r="A185" s="150"/>
      <c r="B185" s="144"/>
      <c r="C185" s="915" t="str">
        <f>"SC" &amp; ROW(C185)-ROW($C$173)-1</f>
        <v>SC11</v>
      </c>
      <c r="D185" s="922" t="s">
        <v>245</v>
      </c>
      <c r="E185" s="856"/>
      <c r="F185" s="857"/>
      <c r="G185" s="857"/>
      <c r="H185" s="857"/>
      <c r="I185" s="860" t="s">
        <v>84</v>
      </c>
      <c r="J185" s="865"/>
      <c r="K185" s="865"/>
      <c r="L185" s="869"/>
      <c r="M185" s="111"/>
      <c r="N185" s="698">
        <f>SUM(N186:N188)</f>
        <v>0</v>
      </c>
      <c r="O185" s="589">
        <f>SUM(O186:O188)</f>
        <v>0</v>
      </c>
      <c r="P185" s="478">
        <f>SUM(P186:P188)</f>
        <v>0</v>
      </c>
      <c r="Q185" s="111"/>
      <c r="R185" s="111"/>
      <c r="S185" s="712"/>
      <c r="T185" s="589">
        <f>SUM(T186:T188)</f>
        <v>0</v>
      </c>
      <c r="U185" s="223">
        <f>SUM(U186:U188)</f>
        <v>0</v>
      </c>
      <c r="V185" s="598"/>
      <c r="W185" s="478">
        <f>U185*V185</f>
        <v>0</v>
      </c>
      <c r="Y185" s="712"/>
      <c r="Z185" s="589">
        <f>SUM(Z186:Z188)</f>
        <v>0</v>
      </c>
      <c r="AA185" s="223">
        <f>SUM(AA186:AA188)</f>
        <v>0</v>
      </c>
      <c r="AB185" s="598"/>
      <c r="AC185" s="478">
        <f>AA185*AB185</f>
        <v>0</v>
      </c>
      <c r="AE185" s="712"/>
      <c r="AF185" s="589">
        <f>SUM(AF186:AF188)</f>
        <v>0</v>
      </c>
      <c r="AG185" s="223">
        <f>SUM(AG186:AG188)</f>
        <v>0</v>
      </c>
      <c r="AH185" s="598"/>
      <c r="AI185" s="478">
        <f>AG185*AH185</f>
        <v>0</v>
      </c>
      <c r="AK185" s="712"/>
      <c r="AL185" s="589">
        <f>SUM(AL186:AL188)</f>
        <v>0</v>
      </c>
      <c r="AM185" s="223">
        <f>SUM(AM186:AM188)</f>
        <v>0</v>
      </c>
      <c r="AN185" s="598"/>
      <c r="AO185" s="478">
        <f>AM185*AN185</f>
        <v>0</v>
      </c>
      <c r="AT185" s="111"/>
      <c r="AU185" s="173"/>
      <c r="AV185" s="172">
        <f>SUM(AV186:AV188)</f>
        <v>0</v>
      </c>
      <c r="AW185" s="170">
        <f>SUM(AW186:AW188)</f>
        <v>0</v>
      </c>
      <c r="AX185" s="170"/>
      <c r="AY185" s="170">
        <f>AW185*AX185</f>
        <v>0</v>
      </c>
      <c r="BA185" s="173"/>
      <c r="BB185" s="172">
        <f>SUM(BB186:BB188)</f>
        <v>0</v>
      </c>
      <c r="BC185" s="170">
        <f>SUM(BC186:BC188)</f>
        <v>0</v>
      </c>
      <c r="BD185" s="170"/>
      <c r="BE185" s="170">
        <f>BC185*BD185</f>
        <v>0</v>
      </c>
      <c r="BG185" s="173"/>
      <c r="BH185" s="172">
        <f>SUM(BH186:BH188)</f>
        <v>0</v>
      </c>
      <c r="BI185" s="170">
        <f>SUM(BI186:BI188)</f>
        <v>0</v>
      </c>
      <c r="BJ185" s="170"/>
      <c r="BK185" s="170">
        <f>BI185*BJ185</f>
        <v>0</v>
      </c>
      <c r="BM185" s="173"/>
      <c r="BN185" s="172">
        <f>SUM(BN186:BN188)</f>
        <v>0</v>
      </c>
      <c r="BO185" s="170">
        <f>SUM(BO186:BO188)</f>
        <v>0</v>
      </c>
      <c r="BP185" s="170"/>
      <c r="BQ185" s="170">
        <f>BO185*BP185</f>
        <v>0</v>
      </c>
      <c r="BV185" s="111"/>
      <c r="BW185" s="173"/>
      <c r="BX185" s="172">
        <f>SUM(BX186:BX188)</f>
        <v>0</v>
      </c>
      <c r="BY185" s="170">
        <f>SUM(BY186:BY188)</f>
        <v>0</v>
      </c>
      <c r="BZ185" s="170"/>
      <c r="CA185" s="170">
        <f>BY185*BZ185</f>
        <v>0</v>
      </c>
      <c r="CC185" s="173"/>
      <c r="CD185" s="172">
        <f>SUM(CD186:CD188)</f>
        <v>0</v>
      </c>
      <c r="CE185" s="170">
        <f>SUM(CE186:CE188)</f>
        <v>0</v>
      </c>
      <c r="CF185" s="170"/>
      <c r="CG185" s="170">
        <f>CE185*CF185</f>
        <v>0</v>
      </c>
      <c r="CI185" s="173"/>
      <c r="CJ185" s="172">
        <f>SUM(CJ186:CJ188)</f>
        <v>0</v>
      </c>
      <c r="CK185" s="170">
        <f>SUM(CK186:CK188)</f>
        <v>0</v>
      </c>
      <c r="CL185" s="170"/>
      <c r="CM185" s="170">
        <f>CK185*CL185</f>
        <v>0</v>
      </c>
      <c r="CO185" s="173"/>
      <c r="CP185" s="172">
        <f>SUM(CP186:CP188)</f>
        <v>0</v>
      </c>
      <c r="CQ185" s="170">
        <f>SUM(CQ186:CQ188)</f>
        <v>0</v>
      </c>
      <c r="CR185" s="170"/>
      <c r="CS185" s="170">
        <f>CQ185*CR185</f>
        <v>0</v>
      </c>
      <c r="CX185" s="111"/>
      <c r="CY185" s="173"/>
      <c r="CZ185" s="172">
        <f>SUM(CZ186:CZ188)</f>
        <v>0</v>
      </c>
      <c r="DA185" s="170">
        <f>SUM(DA186:DA188)</f>
        <v>0</v>
      </c>
      <c r="DB185" s="170"/>
      <c r="DC185" s="170">
        <f>DA185*DB185</f>
        <v>0</v>
      </c>
      <c r="DE185" s="173"/>
      <c r="DF185" s="172">
        <f>SUM(DF186:DF188)</f>
        <v>0</v>
      </c>
      <c r="DG185" s="170">
        <f>SUM(DG186:DG188)</f>
        <v>0</v>
      </c>
      <c r="DH185" s="170"/>
      <c r="DI185" s="170">
        <f>DG185*DH185</f>
        <v>0</v>
      </c>
      <c r="DK185" s="173"/>
      <c r="DL185" s="172">
        <f>SUM(DL186:DL188)</f>
        <v>0</v>
      </c>
      <c r="DM185" s="170">
        <f>SUM(DM186:DM188)</f>
        <v>0</v>
      </c>
      <c r="DN185" s="170"/>
      <c r="DO185" s="170">
        <f>DM185*DN185</f>
        <v>0</v>
      </c>
      <c r="DQ185" s="173"/>
      <c r="DR185" s="172">
        <f>SUM(DR186:DR188)</f>
        <v>0</v>
      </c>
      <c r="DS185" s="170">
        <f>SUM(DS186:DS188)</f>
        <v>0</v>
      </c>
      <c r="DT185" s="170"/>
      <c r="DU185" s="170">
        <f>DS185*DT185</f>
        <v>0</v>
      </c>
      <c r="DZ185" s="111"/>
      <c r="EA185" s="726">
        <f>SUMPRODUCT((S$100:DU$100=V$100)*(S185:DU185))</f>
        <v>0</v>
      </c>
      <c r="EB185" s="486">
        <f>SUMPRODUCT((S$100:DU$100=W$100)*(S185:DU185))</f>
        <v>0</v>
      </c>
      <c r="EC185" s="150"/>
      <c r="ED185" s="144"/>
      <c r="EF185" s="163"/>
      <c r="EG185" s="162"/>
      <c r="EH185" s="162"/>
      <c r="EI185" s="162"/>
      <c r="EJ185" s="162"/>
      <c r="EK185" s="162"/>
      <c r="EL185" s="162"/>
      <c r="EM185" s="162"/>
      <c r="EN185" s="162"/>
      <c r="EO185" s="162"/>
      <c r="EP185" s="162"/>
      <c r="EQ185" s="162"/>
      <c r="ER185" s="161"/>
      <c r="ES185" s="159"/>
      <c r="ET185" s="160"/>
      <c r="EU185" s="160"/>
      <c r="EV185" s="111"/>
      <c r="EW185" s="111"/>
      <c r="EX185" s="159"/>
      <c r="EY185" s="112"/>
      <c r="EZ185" s="112"/>
      <c r="FD185" s="163"/>
      <c r="FE185" s="162"/>
      <c r="FF185" s="162"/>
      <c r="FG185" s="162"/>
      <c r="FH185" s="162"/>
      <c r="FI185" s="162"/>
      <c r="FJ185" s="162"/>
      <c r="FK185" s="162"/>
      <c r="FL185" s="162"/>
      <c r="FM185" s="162"/>
      <c r="FN185" s="162"/>
      <c r="FO185" s="162"/>
      <c r="FP185" s="161"/>
      <c r="FQ185" s="159"/>
      <c r="FR185" s="160"/>
      <c r="FS185" s="160"/>
      <c r="FT185" s="159"/>
      <c r="FU185" s="111"/>
      <c r="FV185" s="159"/>
      <c r="FW185" s="112"/>
      <c r="FX185" s="112"/>
    </row>
    <row r="186" spans="1:180" ht="19.5" customHeight="1" outlineLevel="2" x14ac:dyDescent="0.25">
      <c r="A186" s="150"/>
      <c r="B186" s="144"/>
      <c r="C186" s="925" t="str">
        <f>"SC" &amp; ROW(C186)-ROW($C$173)-1</f>
        <v>SC12</v>
      </c>
      <c r="D186" s="926" t="s">
        <v>201</v>
      </c>
      <c r="E186" s="898"/>
      <c r="F186" s="894"/>
      <c r="G186" s="894"/>
      <c r="H186" s="894"/>
      <c r="I186" s="895"/>
      <c r="J186" s="864" t="s">
        <v>61</v>
      </c>
      <c r="K186" s="864" t="s">
        <v>61</v>
      </c>
      <c r="L186" s="870">
        <v>0</v>
      </c>
      <c r="M186" s="111"/>
      <c r="N186" s="696"/>
      <c r="O186" s="591"/>
      <c r="P186" s="478">
        <f>N186*$L186</f>
        <v>0</v>
      </c>
      <c r="Q186" s="111"/>
      <c r="R186" s="111"/>
      <c r="S186" s="713">
        <f>L186</f>
        <v>0</v>
      </c>
      <c r="T186" s="171">
        <f>N186</f>
        <v>0</v>
      </c>
      <c r="U186" s="223">
        <f>S186*T186</f>
        <v>0</v>
      </c>
      <c r="V186" s="599"/>
      <c r="W186" s="714"/>
      <c r="Y186" s="713">
        <f>S186*(1+$AC$97)</f>
        <v>0</v>
      </c>
      <c r="Z186" s="171">
        <f>T186*(1-$AC$99)</f>
        <v>0</v>
      </c>
      <c r="AA186" s="223">
        <f>Y186*Z186</f>
        <v>0</v>
      </c>
      <c r="AB186" s="599"/>
      <c r="AC186" s="714"/>
      <c r="AE186" s="713">
        <f>Y186*(1+$AI$97)</f>
        <v>0</v>
      </c>
      <c r="AF186" s="171">
        <f>Z186*(1-$AI$99)</f>
        <v>0</v>
      </c>
      <c r="AG186" s="223">
        <f>AE186*AF186</f>
        <v>0</v>
      </c>
      <c r="AH186" s="599"/>
      <c r="AI186" s="714"/>
      <c r="AK186" s="713">
        <f>AE186*(1+$AO$97)</f>
        <v>0</v>
      </c>
      <c r="AL186" s="171">
        <f>AF186*(1-$AO$99)</f>
        <v>0</v>
      </c>
      <c r="AM186" s="223">
        <f>AK186*AL186</f>
        <v>0</v>
      </c>
      <c r="AN186" s="599"/>
      <c r="AO186" s="714"/>
      <c r="AT186" s="111"/>
      <c r="AU186" s="169">
        <f>AK186*(1+$AY$97)</f>
        <v>0</v>
      </c>
      <c r="AV186" s="171">
        <f>AL186*(1-$AY$99)</f>
        <v>0</v>
      </c>
      <c r="AW186" s="170">
        <f>AU186*AV186</f>
        <v>0</v>
      </c>
      <c r="AX186" s="165"/>
      <c r="AY186" s="111"/>
      <c r="BA186" s="169">
        <f>AU186*(1+$BE$97)</f>
        <v>0</v>
      </c>
      <c r="BB186" s="171">
        <f>AV186*(1-$BE$99)</f>
        <v>0</v>
      </c>
      <c r="BC186" s="170">
        <f>BA186*BB186</f>
        <v>0</v>
      </c>
      <c r="BD186" s="165"/>
      <c r="BE186" s="111"/>
      <c r="BG186" s="169">
        <f>BA186*(1+$BK$97)</f>
        <v>0</v>
      </c>
      <c r="BH186" s="171">
        <f>BB186*(1-$BK$99)</f>
        <v>0</v>
      </c>
      <c r="BI186" s="170">
        <f>BG186*BH186</f>
        <v>0</v>
      </c>
      <c r="BJ186" s="165"/>
      <c r="BK186" s="111"/>
      <c r="BM186" s="169">
        <f>BG186*(1+$BQ$97)</f>
        <v>0</v>
      </c>
      <c r="BN186" s="171">
        <f>BH186*(1-$BQ$99)</f>
        <v>0</v>
      </c>
      <c r="BO186" s="170">
        <f>BM186*BN186</f>
        <v>0</v>
      </c>
      <c r="BP186" s="165"/>
      <c r="BQ186" s="111"/>
      <c r="BV186" s="111"/>
      <c r="BW186" s="169">
        <f>BM186*(1+$CA$97)</f>
        <v>0</v>
      </c>
      <c r="BX186" s="171">
        <f>BN186*(1-$CA$99)</f>
        <v>0</v>
      </c>
      <c r="BY186" s="170">
        <f>BW186*BX186</f>
        <v>0</v>
      </c>
      <c r="BZ186" s="165"/>
      <c r="CA186" s="111"/>
      <c r="CC186" s="169">
        <f>BW186*(1+$CG$97)</f>
        <v>0</v>
      </c>
      <c r="CD186" s="171">
        <f>BX186*(1-$CG$99)</f>
        <v>0</v>
      </c>
      <c r="CE186" s="170">
        <f>CC186*CD186</f>
        <v>0</v>
      </c>
      <c r="CF186" s="165"/>
      <c r="CG186" s="111"/>
      <c r="CI186" s="169">
        <f>CC186*(1+$CM$97)</f>
        <v>0</v>
      </c>
      <c r="CJ186" s="171">
        <f>CD186*(1-$CM$99)</f>
        <v>0</v>
      </c>
      <c r="CK186" s="170">
        <f>CI186*CJ186</f>
        <v>0</v>
      </c>
      <c r="CL186" s="165"/>
      <c r="CM186" s="111"/>
      <c r="CO186" s="169">
        <f>CI186*(1+$CS$97)</f>
        <v>0</v>
      </c>
      <c r="CP186" s="171">
        <f>CJ186*(1-$CS$99)</f>
        <v>0</v>
      </c>
      <c r="CQ186" s="170">
        <f>CO186*CP186</f>
        <v>0</v>
      </c>
      <c r="CR186" s="165"/>
      <c r="CS186" s="111"/>
      <c r="CX186" s="111"/>
      <c r="CY186" s="169">
        <f>CO186*(1+$DC$97)</f>
        <v>0</v>
      </c>
      <c r="CZ186" s="171">
        <f>CP186*(1-$DC$99)</f>
        <v>0</v>
      </c>
      <c r="DA186" s="170">
        <f>CY186*CZ186</f>
        <v>0</v>
      </c>
      <c r="DB186" s="165"/>
      <c r="DC186" s="111"/>
      <c r="DE186" s="169">
        <f>CY186*(1+$DI$97)</f>
        <v>0</v>
      </c>
      <c r="DF186" s="171">
        <f>CZ186*(1-$DI$99)</f>
        <v>0</v>
      </c>
      <c r="DG186" s="170">
        <f>DE186*DF186</f>
        <v>0</v>
      </c>
      <c r="DH186" s="165"/>
      <c r="DI186" s="111"/>
      <c r="DK186" s="169">
        <f>DE186*(1+$DO$97)</f>
        <v>0</v>
      </c>
      <c r="DL186" s="171">
        <f>DF186*(1-$DO$99)</f>
        <v>0</v>
      </c>
      <c r="DM186" s="170">
        <f>DK186*DL186</f>
        <v>0</v>
      </c>
      <c r="DN186" s="165"/>
      <c r="DO186" s="111"/>
      <c r="DQ186" s="169">
        <f>DK186*(1+$DU$97)</f>
        <v>0</v>
      </c>
      <c r="DR186" s="171">
        <f>DL186*(1-$DU$99)</f>
        <v>0</v>
      </c>
      <c r="DS186" s="170">
        <f>DQ186*DR186</f>
        <v>0</v>
      </c>
      <c r="DT186" s="165"/>
      <c r="DU186" s="111"/>
      <c r="DZ186" s="111"/>
      <c r="EA186" s="726"/>
      <c r="EB186" s="486"/>
      <c r="EC186" s="150"/>
      <c r="ED186" s="144"/>
      <c r="EF186" s="163"/>
      <c r="EG186" s="162"/>
      <c r="EH186" s="162"/>
      <c r="EI186" s="162"/>
      <c r="EJ186" s="162"/>
      <c r="EK186" s="162"/>
      <c r="EL186" s="162"/>
      <c r="EM186" s="162"/>
      <c r="EN186" s="162"/>
      <c r="EO186" s="162"/>
      <c r="EP186" s="162"/>
      <c r="EQ186" s="162"/>
      <c r="ER186" s="161"/>
      <c r="ES186" s="159"/>
      <c r="ET186" s="160"/>
      <c r="EU186" s="160"/>
      <c r="EV186" s="111"/>
      <c r="EW186" s="111"/>
      <c r="EX186" s="159"/>
      <c r="EY186" s="112"/>
      <c r="EZ186" s="112"/>
      <c r="FD186" s="163"/>
      <c r="FE186" s="162"/>
      <c r="FF186" s="162"/>
      <c r="FG186" s="162"/>
      <c r="FH186" s="162"/>
      <c r="FI186" s="162"/>
      <c r="FJ186" s="162"/>
      <c r="FK186" s="162"/>
      <c r="FL186" s="162"/>
      <c r="FM186" s="162"/>
      <c r="FN186" s="162"/>
      <c r="FO186" s="162"/>
      <c r="FP186" s="161"/>
      <c r="FQ186" s="159"/>
      <c r="FR186" s="160"/>
      <c r="FS186" s="160"/>
      <c r="FT186" s="159"/>
      <c r="FU186" s="111"/>
      <c r="FV186" s="159"/>
      <c r="FW186" s="112"/>
      <c r="FX186" s="112"/>
    </row>
    <row r="187" spans="1:180" ht="21.75" customHeight="1" outlineLevel="2" x14ac:dyDescent="0.25">
      <c r="A187" s="150"/>
      <c r="B187" s="144"/>
      <c r="C187" s="927" t="str">
        <f>"SC" &amp; ROW(C187)-ROW($C$173)-1</f>
        <v>SC13</v>
      </c>
      <c r="D187" s="928" t="s">
        <v>208</v>
      </c>
      <c r="E187" s="896"/>
      <c r="F187" s="899"/>
      <c r="G187" s="899"/>
      <c r="H187" s="899"/>
      <c r="I187" s="900"/>
      <c r="J187" s="867" t="s">
        <v>61</v>
      </c>
      <c r="K187" s="867" t="s">
        <v>61</v>
      </c>
      <c r="L187" s="682">
        <v>0</v>
      </c>
      <c r="M187" s="111"/>
      <c r="N187" s="696"/>
      <c r="O187" s="591"/>
      <c r="P187" s="478">
        <f>N187*$L187</f>
        <v>0</v>
      </c>
      <c r="Q187" s="111"/>
      <c r="R187" s="111"/>
      <c r="S187" s="713">
        <f>L187</f>
        <v>0</v>
      </c>
      <c r="T187" s="171">
        <f>N187</f>
        <v>0</v>
      </c>
      <c r="U187" s="223">
        <f>S187*T187</f>
        <v>0</v>
      </c>
      <c r="V187" s="599"/>
      <c r="W187" s="714"/>
      <c r="Y187" s="713">
        <f>S187*(1+$AC$97)</f>
        <v>0</v>
      </c>
      <c r="Z187" s="171">
        <f>T187*(1-$AC$99)</f>
        <v>0</v>
      </c>
      <c r="AA187" s="223">
        <f>Y187*Z187</f>
        <v>0</v>
      </c>
      <c r="AB187" s="599"/>
      <c r="AC187" s="714"/>
      <c r="AE187" s="713">
        <f>Y187*(1+$AI$97)</f>
        <v>0</v>
      </c>
      <c r="AF187" s="171">
        <f>Z187*(1-$AI$99)</f>
        <v>0</v>
      </c>
      <c r="AG187" s="223">
        <f>AE187*AF187</f>
        <v>0</v>
      </c>
      <c r="AH187" s="599"/>
      <c r="AI187" s="714"/>
      <c r="AK187" s="713">
        <f>AE187*(1+$AO$97)</f>
        <v>0</v>
      </c>
      <c r="AL187" s="171">
        <f>AF187*(1-$AO$99)</f>
        <v>0</v>
      </c>
      <c r="AM187" s="223">
        <f>AK187*AL187</f>
        <v>0</v>
      </c>
      <c r="AN187" s="599"/>
      <c r="AO187" s="714"/>
      <c r="AT187" s="111"/>
      <c r="AU187" s="169">
        <f>AK187*(1+$AY$97)</f>
        <v>0</v>
      </c>
      <c r="AV187" s="171">
        <f>AL187*(1-$AY$99)</f>
        <v>0</v>
      </c>
      <c r="AW187" s="170">
        <f>AU187*AV187</f>
        <v>0</v>
      </c>
      <c r="AX187" s="165"/>
      <c r="AY187" s="111"/>
      <c r="BA187" s="169">
        <f>AU187*(1+$BE$97)</f>
        <v>0</v>
      </c>
      <c r="BB187" s="171">
        <f>AV187*(1-$BE$99)</f>
        <v>0</v>
      </c>
      <c r="BC187" s="170">
        <f>BA187*BB187</f>
        <v>0</v>
      </c>
      <c r="BD187" s="165"/>
      <c r="BE187" s="111"/>
      <c r="BG187" s="169">
        <f>BA187*(1+$BK$97)</f>
        <v>0</v>
      </c>
      <c r="BH187" s="171">
        <f>BB187*(1-$BK$99)</f>
        <v>0</v>
      </c>
      <c r="BI187" s="170">
        <f>BG187*BH187</f>
        <v>0</v>
      </c>
      <c r="BJ187" s="165"/>
      <c r="BK187" s="111"/>
      <c r="BM187" s="169">
        <f>BG187*(1+$BQ$97)</f>
        <v>0</v>
      </c>
      <c r="BN187" s="171">
        <f>BH187*(1-$BQ$99)</f>
        <v>0</v>
      </c>
      <c r="BO187" s="170">
        <f>BM187*BN187</f>
        <v>0</v>
      </c>
      <c r="BP187" s="165"/>
      <c r="BQ187" s="111"/>
      <c r="BV187" s="111"/>
      <c r="BW187" s="169">
        <f>BM187*(1+$CA$97)</f>
        <v>0</v>
      </c>
      <c r="BX187" s="171">
        <f>BN187*(1-$CA$99)</f>
        <v>0</v>
      </c>
      <c r="BY187" s="170">
        <f>BW187*BX187</f>
        <v>0</v>
      </c>
      <c r="BZ187" s="165"/>
      <c r="CA187" s="111"/>
      <c r="CC187" s="169">
        <f>BW187*(1+$CG$97)</f>
        <v>0</v>
      </c>
      <c r="CD187" s="171">
        <f>BX187*(1-$CG$99)</f>
        <v>0</v>
      </c>
      <c r="CE187" s="170">
        <f>CC187*CD187</f>
        <v>0</v>
      </c>
      <c r="CF187" s="165"/>
      <c r="CG187" s="111"/>
      <c r="CI187" s="169">
        <f>CC187*(1+$CM$97)</f>
        <v>0</v>
      </c>
      <c r="CJ187" s="171">
        <f>CD187*(1-$CM$99)</f>
        <v>0</v>
      </c>
      <c r="CK187" s="170">
        <f>CI187*CJ187</f>
        <v>0</v>
      </c>
      <c r="CL187" s="165"/>
      <c r="CM187" s="111"/>
      <c r="CO187" s="169">
        <f>CI187*(1+$CS$97)</f>
        <v>0</v>
      </c>
      <c r="CP187" s="171">
        <f>CJ187*(1-$CS$99)</f>
        <v>0</v>
      </c>
      <c r="CQ187" s="170">
        <f>CO187*CP187</f>
        <v>0</v>
      </c>
      <c r="CR187" s="165"/>
      <c r="CS187" s="111"/>
      <c r="CX187" s="111"/>
      <c r="CY187" s="169">
        <f t="shared" ref="CY187:CY188" si="480">CO187*(1+$DC$97)</f>
        <v>0</v>
      </c>
      <c r="CZ187" s="171">
        <f t="shared" ref="CZ187:CZ188" si="481">CP187*(1-$DC$99)</f>
        <v>0</v>
      </c>
      <c r="DA187" s="170">
        <f>CY187*CZ187</f>
        <v>0</v>
      </c>
      <c r="DB187" s="165"/>
      <c r="DC187" s="111"/>
      <c r="DE187" s="169">
        <f t="shared" ref="DE187:DE188" si="482">CY187*(1+$DI$97)</f>
        <v>0</v>
      </c>
      <c r="DF187" s="171">
        <f t="shared" ref="DF187:DF188" si="483">CZ187*(1-$DI$99)</f>
        <v>0</v>
      </c>
      <c r="DG187" s="170">
        <f>DE187*DF187</f>
        <v>0</v>
      </c>
      <c r="DH187" s="165"/>
      <c r="DI187" s="111"/>
      <c r="DK187" s="169">
        <f t="shared" ref="DK187:DK188" si="484">DE187*(1+$DO$97)</f>
        <v>0</v>
      </c>
      <c r="DL187" s="171">
        <f t="shared" ref="DL187:DL188" si="485">DF187*(1-$DO$99)</f>
        <v>0</v>
      </c>
      <c r="DM187" s="170">
        <f>DK187*DL187</f>
        <v>0</v>
      </c>
      <c r="DN187" s="165"/>
      <c r="DO187" s="111"/>
      <c r="DQ187" s="169">
        <f t="shared" ref="DQ187:DQ188" si="486">DK187*(1+$DU$97)</f>
        <v>0</v>
      </c>
      <c r="DR187" s="171">
        <f t="shared" ref="DR187:DR188" si="487">DL187*(1-$DU$99)</f>
        <v>0</v>
      </c>
      <c r="DS187" s="170">
        <f>DQ187*DR187</f>
        <v>0</v>
      </c>
      <c r="DT187" s="165"/>
      <c r="DU187" s="111"/>
      <c r="DZ187" s="111"/>
      <c r="EA187" s="726"/>
      <c r="EB187" s="486"/>
      <c r="EC187" s="150"/>
      <c r="ED187" s="144"/>
      <c r="EF187" s="163"/>
      <c r="EG187" s="162"/>
      <c r="EH187" s="162"/>
      <c r="EI187" s="162"/>
      <c r="EJ187" s="162"/>
      <c r="EK187" s="162"/>
      <c r="EL187" s="162"/>
      <c r="EM187" s="162"/>
      <c r="EN187" s="162"/>
      <c r="EO187" s="162"/>
      <c r="EP187" s="162"/>
      <c r="EQ187" s="162"/>
      <c r="ER187" s="161"/>
      <c r="ES187" s="159"/>
      <c r="ET187" s="160"/>
      <c r="EU187" s="160"/>
      <c r="EV187" s="111"/>
      <c r="EW187" s="111"/>
      <c r="EX187" s="159"/>
      <c r="EY187" s="112"/>
      <c r="EZ187" s="112"/>
      <c r="FD187" s="163"/>
      <c r="FE187" s="162"/>
      <c r="FF187" s="162"/>
      <c r="FG187" s="162"/>
      <c r="FH187" s="162"/>
      <c r="FI187" s="162"/>
      <c r="FJ187" s="162"/>
      <c r="FK187" s="162"/>
      <c r="FL187" s="162"/>
      <c r="FM187" s="162"/>
      <c r="FN187" s="162"/>
      <c r="FO187" s="162"/>
      <c r="FP187" s="161"/>
      <c r="FQ187" s="159"/>
      <c r="FR187" s="160"/>
      <c r="FS187" s="160"/>
      <c r="FT187" s="159"/>
      <c r="FU187" s="111"/>
      <c r="FV187" s="159"/>
      <c r="FW187" s="112"/>
      <c r="FX187" s="112"/>
    </row>
    <row r="188" spans="1:180" ht="20.25" customHeight="1" outlineLevel="2" thickBot="1" x14ac:dyDescent="0.3">
      <c r="A188" s="150"/>
      <c r="B188" s="144"/>
      <c r="C188" s="929" t="str">
        <f>"SC" &amp; ROW(C188)-ROW($C$173)-1</f>
        <v>SC14</v>
      </c>
      <c r="D188" s="930" t="s">
        <v>203</v>
      </c>
      <c r="E188" s="901"/>
      <c r="F188" s="902"/>
      <c r="G188" s="902"/>
      <c r="H188" s="902"/>
      <c r="I188" s="903"/>
      <c r="J188" s="874" t="s">
        <v>61</v>
      </c>
      <c r="K188" s="874" t="s">
        <v>61</v>
      </c>
      <c r="L188" s="875">
        <v>0</v>
      </c>
      <c r="M188" s="111"/>
      <c r="N188" s="705"/>
      <c r="O188" s="706"/>
      <c r="P188" s="481">
        <f>N188*$L188</f>
        <v>0</v>
      </c>
      <c r="Q188" s="111"/>
      <c r="R188" s="111"/>
      <c r="S188" s="718">
        <f>L188</f>
        <v>0</v>
      </c>
      <c r="T188" s="719">
        <f>N188</f>
        <v>0</v>
      </c>
      <c r="U188" s="530">
        <f>S188*T188</f>
        <v>0</v>
      </c>
      <c r="V188" s="720"/>
      <c r="W188" s="721"/>
      <c r="Y188" s="718">
        <f>S188*(1+$AC$97)</f>
        <v>0</v>
      </c>
      <c r="Z188" s="719">
        <f>T188*(1-$AC$99)</f>
        <v>0</v>
      </c>
      <c r="AA188" s="530">
        <f>Y188*Z188</f>
        <v>0</v>
      </c>
      <c r="AB188" s="720"/>
      <c r="AC188" s="721"/>
      <c r="AE188" s="718">
        <f>Y188*(1+$AI$97)</f>
        <v>0</v>
      </c>
      <c r="AF188" s="719">
        <f>Z188*(1-$AI$99)</f>
        <v>0</v>
      </c>
      <c r="AG188" s="530">
        <f>AE188*AF188</f>
        <v>0</v>
      </c>
      <c r="AH188" s="720"/>
      <c r="AI188" s="721"/>
      <c r="AK188" s="718">
        <f>AE188*(1+$AO$97)</f>
        <v>0</v>
      </c>
      <c r="AL188" s="719">
        <f>AF188*(1-$AO$99)</f>
        <v>0</v>
      </c>
      <c r="AM188" s="530">
        <f>AK188*AL188</f>
        <v>0</v>
      </c>
      <c r="AN188" s="720"/>
      <c r="AO188" s="721"/>
      <c r="AT188" s="111"/>
      <c r="AU188" s="169">
        <f>AK188*(1+$AY$97)</f>
        <v>0</v>
      </c>
      <c r="AV188" s="171">
        <f>AL188*(1-$AY$99)</f>
        <v>0</v>
      </c>
      <c r="AW188" s="170">
        <f>AU188*AV188</f>
        <v>0</v>
      </c>
      <c r="AX188" s="165"/>
      <c r="AY188" s="111"/>
      <c r="BA188" s="169">
        <f>AU188*(1+$BE$97)</f>
        <v>0</v>
      </c>
      <c r="BB188" s="171">
        <f>AV188*(1-$BE$99)</f>
        <v>0</v>
      </c>
      <c r="BC188" s="170">
        <f>BA188*BB188</f>
        <v>0</v>
      </c>
      <c r="BD188" s="165"/>
      <c r="BE188" s="111"/>
      <c r="BG188" s="169">
        <f>BA188*(1+$BK$97)</f>
        <v>0</v>
      </c>
      <c r="BH188" s="171">
        <f>BB188*(1-$BK$99)</f>
        <v>0</v>
      </c>
      <c r="BI188" s="170">
        <f>BG188*BH188</f>
        <v>0</v>
      </c>
      <c r="BJ188" s="165"/>
      <c r="BK188" s="111"/>
      <c r="BM188" s="169">
        <f>BG188*(1+$BQ$97)</f>
        <v>0</v>
      </c>
      <c r="BN188" s="171">
        <f>BH188*(1-$BQ$99)</f>
        <v>0</v>
      </c>
      <c r="BO188" s="170">
        <f>BM188*BN188</f>
        <v>0</v>
      </c>
      <c r="BP188" s="165"/>
      <c r="BQ188" s="111"/>
      <c r="BV188" s="111"/>
      <c r="BW188" s="169">
        <f>BM188*(1+$CA$97)</f>
        <v>0</v>
      </c>
      <c r="BX188" s="171">
        <f>BN188*(1-$CA$99)</f>
        <v>0</v>
      </c>
      <c r="BY188" s="170">
        <f>BW188*BX188</f>
        <v>0</v>
      </c>
      <c r="BZ188" s="165"/>
      <c r="CA188" s="111"/>
      <c r="CC188" s="169">
        <f>BW188*(1+$CG$97)</f>
        <v>0</v>
      </c>
      <c r="CD188" s="171">
        <f>BX188*(1-$CG$99)</f>
        <v>0</v>
      </c>
      <c r="CE188" s="170">
        <f>CC188*CD188</f>
        <v>0</v>
      </c>
      <c r="CF188" s="165"/>
      <c r="CG188" s="111"/>
      <c r="CI188" s="169">
        <f>CC188*(1+$CM$97)</f>
        <v>0</v>
      </c>
      <c r="CJ188" s="171">
        <f>CD188*(1-$CM$99)</f>
        <v>0</v>
      </c>
      <c r="CK188" s="170">
        <f>CI188*CJ188</f>
        <v>0</v>
      </c>
      <c r="CL188" s="165"/>
      <c r="CM188" s="111"/>
      <c r="CO188" s="169">
        <f>CI188*(1+$CS$97)</f>
        <v>0</v>
      </c>
      <c r="CP188" s="171">
        <f>CJ188*(1-$CS$99)</f>
        <v>0</v>
      </c>
      <c r="CQ188" s="170">
        <f>CO188*CP188</f>
        <v>0</v>
      </c>
      <c r="CR188" s="165"/>
      <c r="CS188" s="111"/>
      <c r="CX188" s="111"/>
      <c r="CY188" s="169">
        <f t="shared" si="480"/>
        <v>0</v>
      </c>
      <c r="CZ188" s="171">
        <f t="shared" si="481"/>
        <v>0</v>
      </c>
      <c r="DA188" s="170">
        <f>CY188*CZ188</f>
        <v>0</v>
      </c>
      <c r="DB188" s="165"/>
      <c r="DC188" s="111"/>
      <c r="DE188" s="169">
        <f t="shared" si="482"/>
        <v>0</v>
      </c>
      <c r="DF188" s="171">
        <f t="shared" si="483"/>
        <v>0</v>
      </c>
      <c r="DG188" s="170">
        <f>DE188*DF188</f>
        <v>0</v>
      </c>
      <c r="DH188" s="165"/>
      <c r="DI188" s="111"/>
      <c r="DK188" s="169">
        <f t="shared" si="484"/>
        <v>0</v>
      </c>
      <c r="DL188" s="171">
        <f t="shared" si="485"/>
        <v>0</v>
      </c>
      <c r="DM188" s="170">
        <f>DK188*DL188</f>
        <v>0</v>
      </c>
      <c r="DN188" s="165"/>
      <c r="DO188" s="111"/>
      <c r="DQ188" s="169">
        <f t="shared" si="486"/>
        <v>0</v>
      </c>
      <c r="DR188" s="171">
        <f t="shared" si="487"/>
        <v>0</v>
      </c>
      <c r="DS188" s="170">
        <f>DQ188*DR188</f>
        <v>0</v>
      </c>
      <c r="DT188" s="165"/>
      <c r="DU188" s="111"/>
      <c r="DZ188" s="111"/>
      <c r="EA188" s="727"/>
      <c r="EB188" s="488"/>
      <c r="EC188" s="150"/>
      <c r="ED188" s="144"/>
      <c r="EF188" s="163"/>
      <c r="EG188" s="162"/>
      <c r="EH188" s="162"/>
      <c r="EI188" s="162"/>
      <c r="EJ188" s="162"/>
      <c r="EK188" s="162"/>
      <c r="EL188" s="162"/>
      <c r="EM188" s="162"/>
      <c r="EN188" s="162"/>
      <c r="EO188" s="162"/>
      <c r="EP188" s="162"/>
      <c r="EQ188" s="162"/>
      <c r="ER188" s="161"/>
      <c r="ES188" s="159"/>
      <c r="ET188" s="160"/>
      <c r="EU188" s="160"/>
      <c r="EV188" s="111"/>
      <c r="EW188" s="111"/>
      <c r="EX188" s="159"/>
      <c r="EY188" s="112"/>
      <c r="EZ188" s="112"/>
      <c r="FD188" s="163"/>
      <c r="FE188" s="162"/>
      <c r="FF188" s="162"/>
      <c r="FG188" s="162"/>
      <c r="FH188" s="162"/>
      <c r="FI188" s="162"/>
      <c r="FJ188" s="162"/>
      <c r="FK188" s="162"/>
      <c r="FL188" s="162"/>
      <c r="FM188" s="162"/>
      <c r="FN188" s="162"/>
      <c r="FO188" s="162"/>
      <c r="FP188" s="161"/>
      <c r="FQ188" s="159"/>
      <c r="FR188" s="160"/>
      <c r="FS188" s="160"/>
      <c r="FT188" s="159"/>
      <c r="FU188" s="111"/>
      <c r="FV188" s="159"/>
      <c r="FW188" s="112"/>
      <c r="FX188" s="112"/>
    </row>
    <row r="189" spans="1:180" ht="16" customHeight="1" thickBot="1" x14ac:dyDescent="0.4">
      <c r="A189" s="150"/>
      <c r="B189" s="144"/>
      <c r="C189" s="157"/>
      <c r="D189" s="234"/>
      <c r="E189" s="156"/>
      <c r="F189" s="156"/>
      <c r="G189" s="156"/>
      <c r="H189" s="156"/>
      <c r="I189" s="156"/>
      <c r="J189" s="156"/>
      <c r="K189" s="156"/>
      <c r="L189" s="156"/>
      <c r="M189" s="151"/>
      <c r="N189" s="153"/>
      <c r="O189" s="155"/>
      <c r="P189" s="151"/>
      <c r="Q189" s="151"/>
      <c r="R189" s="151"/>
      <c r="S189" s="153"/>
      <c r="T189" s="153"/>
      <c r="U189" s="153"/>
      <c r="V189" s="155"/>
      <c r="W189" s="707">
        <f>SUM(W175:W188)</f>
        <v>0</v>
      </c>
      <c r="Y189" s="153"/>
      <c r="Z189" s="153"/>
      <c r="AA189" s="153"/>
      <c r="AB189" s="155"/>
      <c r="AC189" s="707">
        <f>SUM(AC175:AC188)</f>
        <v>0</v>
      </c>
      <c r="AE189" s="153"/>
      <c r="AF189" s="153"/>
      <c r="AG189" s="153"/>
      <c r="AH189" s="155"/>
      <c r="AI189" s="707">
        <f>SUM(AI175:AI188)</f>
        <v>0</v>
      </c>
      <c r="AK189" s="153"/>
      <c r="AL189" s="153"/>
      <c r="AM189" s="153"/>
      <c r="AN189" s="155"/>
      <c r="AO189" s="707">
        <f>SUM(AO175:AO188)</f>
        <v>0</v>
      </c>
      <c r="AT189" s="151"/>
      <c r="AU189" s="153"/>
      <c r="AV189" s="153"/>
      <c r="AW189" s="153"/>
      <c r="AX189" s="155"/>
      <c r="AY189" s="154">
        <f>SUM(AY175:AY188)</f>
        <v>0</v>
      </c>
      <c r="BA189" s="153"/>
      <c r="BB189" s="153"/>
      <c r="BC189" s="153"/>
      <c r="BD189" s="155"/>
      <c r="BE189" s="154">
        <f>SUM(BE175:BE188)</f>
        <v>0</v>
      </c>
      <c r="BG189" s="153"/>
      <c r="BH189" s="153"/>
      <c r="BI189" s="153"/>
      <c r="BJ189" s="155"/>
      <c r="BK189" s="154">
        <f>SUM(BK175:BK188)</f>
        <v>0</v>
      </c>
      <c r="BM189" s="153"/>
      <c r="BN189" s="153"/>
      <c r="BO189" s="153"/>
      <c r="BP189" s="155"/>
      <c r="BQ189" s="154">
        <f>SUM(BQ175:BQ188)</f>
        <v>0</v>
      </c>
      <c r="BV189" s="151"/>
      <c r="BW189" s="153"/>
      <c r="BX189" s="153"/>
      <c r="BY189" s="153"/>
      <c r="BZ189" s="155"/>
      <c r="CA189" s="154">
        <f>SUM(CA175:CA188)</f>
        <v>0</v>
      </c>
      <c r="CC189" s="153"/>
      <c r="CD189" s="153"/>
      <c r="CE189" s="153"/>
      <c r="CF189" s="155"/>
      <c r="CG189" s="154">
        <f>SUM(CG175:CG188)</f>
        <v>0</v>
      </c>
      <c r="CI189" s="153"/>
      <c r="CJ189" s="153"/>
      <c r="CK189" s="153"/>
      <c r="CL189" s="155"/>
      <c r="CM189" s="154">
        <f>SUM(CM175:CM188)</f>
        <v>0</v>
      </c>
      <c r="CO189" s="153"/>
      <c r="CP189" s="153"/>
      <c r="CQ189" s="153"/>
      <c r="CR189" s="155"/>
      <c r="CS189" s="154">
        <f>SUM(CS175:CS188)</f>
        <v>0</v>
      </c>
      <c r="CX189" s="151"/>
      <c r="CY189" s="153"/>
      <c r="CZ189" s="153"/>
      <c r="DA189" s="153"/>
      <c r="DB189" s="155"/>
      <c r="DC189" s="154">
        <f>SUM(DC175:DC188)</f>
        <v>0</v>
      </c>
      <c r="DE189" s="153"/>
      <c r="DF189" s="153"/>
      <c r="DG189" s="153"/>
      <c r="DH189" s="155"/>
      <c r="DI189" s="154">
        <f>SUM(DI175:DI188)</f>
        <v>0</v>
      </c>
      <c r="DK189" s="153"/>
      <c r="DL189" s="153"/>
      <c r="DM189" s="153"/>
      <c r="DN189" s="155"/>
      <c r="DO189" s="154">
        <f>SUM(DO175:DO188)</f>
        <v>0</v>
      </c>
      <c r="DQ189" s="153"/>
      <c r="DR189" s="153"/>
      <c r="DS189" s="153"/>
      <c r="DT189" s="155"/>
      <c r="DU189" s="154">
        <f>SUM(DU175:DU188)</f>
        <v>0</v>
      </c>
      <c r="DZ189" s="151"/>
      <c r="EA189" s="152"/>
      <c r="EB189" s="707">
        <f>SUM(EB175:EB185)</f>
        <v>0</v>
      </c>
      <c r="EC189" s="150"/>
      <c r="ED189" s="144"/>
      <c r="EV189" s="153"/>
      <c r="EW189" s="153"/>
      <c r="EX189" s="153"/>
      <c r="EY189" s="152"/>
      <c r="EZ189" s="151"/>
      <c r="FT189" s="153"/>
      <c r="FU189" s="153"/>
      <c r="FV189" s="153"/>
      <c r="FW189" s="152"/>
      <c r="FX189" s="151"/>
    </row>
    <row r="190" spans="1:180" ht="6" customHeight="1" x14ac:dyDescent="0.3">
      <c r="B190" s="129"/>
      <c r="C190" s="128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6"/>
      <c r="W190" s="125"/>
      <c r="Y190" s="125"/>
      <c r="Z190" s="125"/>
      <c r="AA190" s="125"/>
      <c r="AB190" s="126"/>
      <c r="AC190" s="125"/>
      <c r="AE190" s="125"/>
      <c r="AF190" s="125"/>
      <c r="AG190" s="125"/>
      <c r="AH190" s="126"/>
      <c r="AI190" s="125"/>
      <c r="AK190" s="125"/>
      <c r="AL190" s="125"/>
      <c r="AM190" s="125"/>
      <c r="AN190" s="126"/>
      <c r="AO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5"/>
      <c r="BM190" s="125"/>
      <c r="BN190" s="125"/>
      <c r="BO190" s="125"/>
      <c r="BP190" s="125"/>
      <c r="BQ190" s="125"/>
      <c r="BR190" s="125"/>
      <c r="BS190" s="125"/>
      <c r="BT190" s="125"/>
      <c r="BU190" s="125"/>
      <c r="BV190" s="125"/>
      <c r="BW190" s="125"/>
      <c r="BX190" s="125"/>
      <c r="BY190" s="125"/>
      <c r="BZ190" s="125"/>
      <c r="CA190" s="125"/>
      <c r="CB190" s="125"/>
      <c r="CC190" s="125"/>
      <c r="CD190" s="125"/>
      <c r="CE190" s="125"/>
      <c r="CF190" s="125"/>
      <c r="CG190" s="125"/>
      <c r="CH190" s="125"/>
      <c r="CI190" s="125"/>
      <c r="CJ190" s="125"/>
      <c r="CK190" s="125"/>
      <c r="CL190" s="125"/>
      <c r="CM190" s="125"/>
      <c r="CN190" s="125"/>
      <c r="CO190" s="125"/>
      <c r="CP190" s="125"/>
      <c r="CQ190" s="125"/>
      <c r="CR190" s="125"/>
      <c r="CS190" s="125"/>
      <c r="CT190" s="125"/>
      <c r="CU190" s="125"/>
      <c r="CV190" s="125"/>
      <c r="CW190" s="125"/>
      <c r="CX190" s="125"/>
      <c r="CY190" s="125"/>
      <c r="CZ190" s="125"/>
      <c r="DA190" s="125"/>
      <c r="DB190" s="125"/>
      <c r="DC190" s="125"/>
      <c r="DD190" s="125"/>
      <c r="DE190" s="125"/>
      <c r="DF190" s="125"/>
      <c r="DG190" s="125"/>
      <c r="DH190" s="125"/>
      <c r="DI190" s="125"/>
      <c r="DJ190" s="125"/>
      <c r="DK190" s="125"/>
      <c r="DL190" s="125"/>
      <c r="DM190" s="125"/>
      <c r="DN190" s="125"/>
      <c r="DO190" s="125"/>
      <c r="DP190" s="125"/>
      <c r="DQ190" s="125"/>
      <c r="DR190" s="125"/>
      <c r="DS190" s="125"/>
      <c r="DT190" s="125"/>
      <c r="DU190" s="125"/>
      <c r="DV190" s="125"/>
      <c r="DW190" s="125"/>
      <c r="DX190" s="125"/>
      <c r="DY190" s="125"/>
      <c r="DZ190" s="125"/>
      <c r="EA190" s="125"/>
      <c r="EB190" s="125"/>
      <c r="EC190" s="150"/>
    </row>
    <row r="191" spans="1:180" ht="6" customHeight="1" thickBot="1" x14ac:dyDescent="0.35">
      <c r="B191" s="149"/>
      <c r="EC191" s="148"/>
    </row>
    <row r="192" spans="1:180" ht="22.5" customHeight="1" x14ac:dyDescent="0.25">
      <c r="B192" s="144"/>
      <c r="C192" s="147"/>
      <c r="M192" s="142"/>
      <c r="N192" s="138"/>
      <c r="O192" s="146"/>
      <c r="P192" s="136"/>
      <c r="Q192" s="136"/>
      <c r="R192" s="136"/>
      <c r="S192" s="460" t="s">
        <v>40</v>
      </c>
      <c r="T192" s="883"/>
      <c r="U192" s="884"/>
      <c r="V192" s="885"/>
      <c r="W192" s="886">
        <f>SUM(W193:W195)</f>
        <v>0</v>
      </c>
      <c r="X192" s="459"/>
      <c r="Y192" s="460"/>
      <c r="Z192" s="883"/>
      <c r="AA192" s="884"/>
      <c r="AB192" s="885"/>
      <c r="AC192" s="886">
        <f>SUM(AC193:AC195)</f>
        <v>0</v>
      </c>
      <c r="AD192" s="459"/>
      <c r="AE192" s="460"/>
      <c r="AF192" s="883"/>
      <c r="AG192" s="884"/>
      <c r="AH192" s="885"/>
      <c r="AI192" s="886">
        <f>SUM(AI193:AI195)</f>
        <v>0</v>
      </c>
      <c r="AJ192" s="459"/>
      <c r="AK192" s="460"/>
      <c r="AL192" s="883"/>
      <c r="AM192" s="884"/>
      <c r="AN192" s="885"/>
      <c r="AO192" s="886">
        <f>SUM(AO193:AO195)</f>
        <v>0</v>
      </c>
      <c r="AT192" s="136"/>
      <c r="AU192" s="139" t="s">
        <v>40</v>
      </c>
      <c r="AV192" s="135"/>
      <c r="AW192" s="134"/>
      <c r="AX192" s="133"/>
      <c r="AY192" s="131">
        <f>SUM(AY193:AY195)</f>
        <v>0</v>
      </c>
      <c r="BA192" s="139"/>
      <c r="BB192" s="135"/>
      <c r="BC192" s="134"/>
      <c r="BD192" s="133"/>
      <c r="BE192" s="131">
        <f>SUM(BE193:BE195)</f>
        <v>0</v>
      </c>
      <c r="BG192" s="139"/>
      <c r="BH192" s="135"/>
      <c r="BI192" s="134"/>
      <c r="BJ192" s="133"/>
      <c r="BK192" s="131">
        <f>SUM(BK193:BK195)</f>
        <v>0</v>
      </c>
      <c r="BM192" s="139"/>
      <c r="BN192" s="135"/>
      <c r="BO192" s="134"/>
      <c r="BP192" s="133"/>
      <c r="BQ192" s="131">
        <f>SUM(BQ193:BQ195)</f>
        <v>0</v>
      </c>
      <c r="BV192" s="136"/>
      <c r="BW192" s="139" t="s">
        <v>40</v>
      </c>
      <c r="BX192" s="135"/>
      <c r="BY192" s="134"/>
      <c r="BZ192" s="133"/>
      <c r="CA192" s="131">
        <f>SUM(CA193:CA195)</f>
        <v>0</v>
      </c>
      <c r="CC192" s="139"/>
      <c r="CD192" s="135"/>
      <c r="CE192" s="134"/>
      <c r="CF192" s="133"/>
      <c r="CG192" s="131">
        <f>SUM(CG193:CG195)</f>
        <v>0</v>
      </c>
      <c r="CI192" s="139"/>
      <c r="CJ192" s="135"/>
      <c r="CK192" s="134"/>
      <c r="CL192" s="133"/>
      <c r="CM192" s="131">
        <f>SUM(CM193:CM195)</f>
        <v>0</v>
      </c>
      <c r="CO192" s="139"/>
      <c r="CP192" s="135"/>
      <c r="CQ192" s="134"/>
      <c r="CR192" s="133"/>
      <c r="CS192" s="131">
        <f>SUM(CS193:CS195)</f>
        <v>0</v>
      </c>
      <c r="CX192" s="136"/>
      <c r="CY192" s="139" t="s">
        <v>40</v>
      </c>
      <c r="CZ192" s="135"/>
      <c r="DA192" s="134"/>
      <c r="DB192" s="133"/>
      <c r="DC192" s="131">
        <f>SUM(DC193:DC195)</f>
        <v>0</v>
      </c>
      <c r="DE192" s="139"/>
      <c r="DF192" s="135"/>
      <c r="DG192" s="134"/>
      <c r="DH192" s="133"/>
      <c r="DI192" s="131">
        <f>SUM(DI193:DI195)</f>
        <v>0</v>
      </c>
      <c r="DK192" s="139"/>
      <c r="DL192" s="135"/>
      <c r="DM192" s="134"/>
      <c r="DN192" s="133"/>
      <c r="DO192" s="131">
        <f>SUM(DO193:DO195)</f>
        <v>0</v>
      </c>
      <c r="DQ192" s="139"/>
      <c r="DR192" s="135"/>
      <c r="DS192" s="134"/>
      <c r="DT192" s="133"/>
      <c r="DU192" s="131">
        <f>SUM(DU193:DU195)</f>
        <v>0</v>
      </c>
      <c r="DZ192" s="142"/>
      <c r="EA192" s="460"/>
      <c r="EB192" s="461">
        <f>SUM(EB193:EB195)</f>
        <v>0</v>
      </c>
      <c r="EC192" s="145"/>
    </row>
    <row r="193" spans="2:133" ht="22.5" customHeight="1" outlineLevel="1" x14ac:dyDescent="0.25">
      <c r="B193" s="144"/>
      <c r="C193" s="147"/>
      <c r="M193" s="142"/>
      <c r="N193" s="138"/>
      <c r="O193" s="146"/>
      <c r="P193" s="136"/>
      <c r="Q193" s="136"/>
      <c r="R193" s="136"/>
      <c r="S193" s="462" t="s">
        <v>135</v>
      </c>
      <c r="T193" s="880"/>
      <c r="U193" s="881"/>
      <c r="V193" s="882"/>
      <c r="W193" s="887">
        <f>W135</f>
        <v>0</v>
      </c>
      <c r="X193" s="459"/>
      <c r="Y193" s="462"/>
      <c r="Z193" s="880"/>
      <c r="AA193" s="881"/>
      <c r="AB193" s="882"/>
      <c r="AC193" s="887">
        <f>AC135</f>
        <v>0</v>
      </c>
      <c r="AD193" s="459"/>
      <c r="AE193" s="462"/>
      <c r="AF193" s="880"/>
      <c r="AG193" s="881"/>
      <c r="AH193" s="882"/>
      <c r="AI193" s="887">
        <f>AI135</f>
        <v>0</v>
      </c>
      <c r="AJ193" s="459"/>
      <c r="AK193" s="462"/>
      <c r="AL193" s="880"/>
      <c r="AM193" s="881"/>
      <c r="AN193" s="882"/>
      <c r="AO193" s="887">
        <f>AO135</f>
        <v>0</v>
      </c>
      <c r="AT193" s="136"/>
      <c r="AU193" s="229" t="s">
        <v>135</v>
      </c>
      <c r="AV193" s="230"/>
      <c r="AW193" s="231"/>
      <c r="AX193" s="232"/>
      <c r="AY193" s="233">
        <f>AY135</f>
        <v>0</v>
      </c>
      <c r="BA193" s="229"/>
      <c r="BB193" s="230"/>
      <c r="BC193" s="231"/>
      <c r="BD193" s="232"/>
      <c r="BE193" s="233">
        <f>BE135</f>
        <v>0</v>
      </c>
      <c r="BG193" s="229"/>
      <c r="BH193" s="230"/>
      <c r="BI193" s="231"/>
      <c r="BJ193" s="232"/>
      <c r="BK193" s="233">
        <f>BK135</f>
        <v>0</v>
      </c>
      <c r="BM193" s="229"/>
      <c r="BN193" s="230"/>
      <c r="BO193" s="231"/>
      <c r="BP193" s="232"/>
      <c r="BQ193" s="233">
        <f>BQ135</f>
        <v>0</v>
      </c>
      <c r="BV193" s="136"/>
      <c r="BW193" s="229" t="s">
        <v>135</v>
      </c>
      <c r="BX193" s="230"/>
      <c r="BY193" s="231"/>
      <c r="BZ193" s="232"/>
      <c r="CA193" s="233">
        <f>CA135</f>
        <v>0</v>
      </c>
      <c r="CC193" s="229"/>
      <c r="CD193" s="230"/>
      <c r="CE193" s="231"/>
      <c r="CF193" s="232"/>
      <c r="CG193" s="233">
        <f>CG135</f>
        <v>0</v>
      </c>
      <c r="CI193" s="229"/>
      <c r="CJ193" s="230"/>
      <c r="CK193" s="231"/>
      <c r="CL193" s="232"/>
      <c r="CM193" s="233">
        <f>CM135</f>
        <v>0</v>
      </c>
      <c r="CO193" s="229"/>
      <c r="CP193" s="230"/>
      <c r="CQ193" s="231"/>
      <c r="CR193" s="232"/>
      <c r="CS193" s="233">
        <f>CS135</f>
        <v>0</v>
      </c>
      <c r="CX193" s="136"/>
      <c r="CY193" s="229" t="s">
        <v>135</v>
      </c>
      <c r="CZ193" s="230"/>
      <c r="DA193" s="231"/>
      <c r="DB193" s="232"/>
      <c r="DC193" s="233">
        <f>DC135</f>
        <v>0</v>
      </c>
      <c r="DE193" s="229"/>
      <c r="DF193" s="230"/>
      <c r="DG193" s="231"/>
      <c r="DH193" s="232"/>
      <c r="DI193" s="233">
        <f>DI135</f>
        <v>0</v>
      </c>
      <c r="DK193" s="229"/>
      <c r="DL193" s="230"/>
      <c r="DM193" s="231"/>
      <c r="DN193" s="232"/>
      <c r="DO193" s="233">
        <f>DO135</f>
        <v>0</v>
      </c>
      <c r="DQ193" s="229"/>
      <c r="DR193" s="230"/>
      <c r="DS193" s="231"/>
      <c r="DT193" s="232"/>
      <c r="DU193" s="233">
        <f>DU135</f>
        <v>0</v>
      </c>
      <c r="DZ193" s="142"/>
      <c r="EA193" s="462"/>
      <c r="EB193" s="463">
        <f>EB135</f>
        <v>0</v>
      </c>
      <c r="EC193" s="145"/>
    </row>
    <row r="194" spans="2:133" ht="22.5" customHeight="1" outlineLevel="1" x14ac:dyDescent="0.25">
      <c r="B194" s="144"/>
      <c r="C194" s="147"/>
      <c r="M194" s="142"/>
      <c r="N194" s="138"/>
      <c r="O194" s="146"/>
      <c r="P194" s="136"/>
      <c r="Q194" s="136"/>
      <c r="R194" s="136"/>
      <c r="S194" s="462" t="s">
        <v>137</v>
      </c>
      <c r="T194" s="880"/>
      <c r="U194" s="881"/>
      <c r="V194" s="882"/>
      <c r="W194" s="887">
        <f>W170</f>
        <v>0</v>
      </c>
      <c r="X194" s="459"/>
      <c r="Y194" s="462"/>
      <c r="Z194" s="880"/>
      <c r="AA194" s="881"/>
      <c r="AB194" s="882"/>
      <c r="AC194" s="887">
        <f>AC170</f>
        <v>0</v>
      </c>
      <c r="AD194" s="459"/>
      <c r="AE194" s="462"/>
      <c r="AF194" s="880"/>
      <c r="AG194" s="881"/>
      <c r="AH194" s="882"/>
      <c r="AI194" s="887">
        <f>AI170</f>
        <v>0</v>
      </c>
      <c r="AJ194" s="459"/>
      <c r="AK194" s="462"/>
      <c r="AL194" s="880"/>
      <c r="AM194" s="881"/>
      <c r="AN194" s="882"/>
      <c r="AO194" s="887">
        <f>AO170</f>
        <v>0</v>
      </c>
      <c r="AT194" s="136"/>
      <c r="AU194" s="229" t="s">
        <v>137</v>
      </c>
      <c r="AV194" s="230"/>
      <c r="AW194" s="231"/>
      <c r="AX194" s="232"/>
      <c r="AY194" s="233">
        <f>AY170</f>
        <v>0</v>
      </c>
      <c r="BA194" s="229"/>
      <c r="BB194" s="230"/>
      <c r="BC194" s="231"/>
      <c r="BD194" s="232"/>
      <c r="BE194" s="233">
        <f>BE170</f>
        <v>0</v>
      </c>
      <c r="BG194" s="229"/>
      <c r="BH194" s="230"/>
      <c r="BI194" s="231"/>
      <c r="BJ194" s="232"/>
      <c r="BK194" s="233">
        <f>BK170</f>
        <v>0</v>
      </c>
      <c r="BM194" s="229"/>
      <c r="BN194" s="230"/>
      <c r="BO194" s="231"/>
      <c r="BP194" s="232"/>
      <c r="BQ194" s="233">
        <f>BQ170</f>
        <v>0</v>
      </c>
      <c r="BV194" s="136"/>
      <c r="BW194" s="229" t="s">
        <v>137</v>
      </c>
      <c r="BX194" s="230"/>
      <c r="BY194" s="231"/>
      <c r="BZ194" s="232"/>
      <c r="CA194" s="233">
        <f>CA170</f>
        <v>0</v>
      </c>
      <c r="CC194" s="229"/>
      <c r="CD194" s="230"/>
      <c r="CE194" s="231"/>
      <c r="CF194" s="232"/>
      <c r="CG194" s="233">
        <f>CG170</f>
        <v>0</v>
      </c>
      <c r="CI194" s="229"/>
      <c r="CJ194" s="230"/>
      <c r="CK194" s="231"/>
      <c r="CL194" s="232"/>
      <c r="CM194" s="233">
        <f>CM170</f>
        <v>0</v>
      </c>
      <c r="CO194" s="229"/>
      <c r="CP194" s="230"/>
      <c r="CQ194" s="231"/>
      <c r="CR194" s="232"/>
      <c r="CS194" s="233">
        <f>CS170</f>
        <v>0</v>
      </c>
      <c r="CX194" s="136"/>
      <c r="CY194" s="229" t="s">
        <v>137</v>
      </c>
      <c r="CZ194" s="230"/>
      <c r="DA194" s="231"/>
      <c r="DB194" s="232"/>
      <c r="DC194" s="233">
        <f>DC170</f>
        <v>0</v>
      </c>
      <c r="DE194" s="229"/>
      <c r="DF194" s="230"/>
      <c r="DG194" s="231"/>
      <c r="DH194" s="232"/>
      <c r="DI194" s="233">
        <f>DI170</f>
        <v>0</v>
      </c>
      <c r="DK194" s="229"/>
      <c r="DL194" s="230"/>
      <c r="DM194" s="231"/>
      <c r="DN194" s="232"/>
      <c r="DO194" s="233">
        <f>DO170</f>
        <v>0</v>
      </c>
      <c r="DQ194" s="229"/>
      <c r="DR194" s="230"/>
      <c r="DS194" s="231"/>
      <c r="DT194" s="232"/>
      <c r="DU194" s="233">
        <f>DU170</f>
        <v>0</v>
      </c>
      <c r="DZ194" s="142"/>
      <c r="EA194" s="462"/>
      <c r="EB194" s="463">
        <f>EB170</f>
        <v>0</v>
      </c>
      <c r="EC194" s="145"/>
    </row>
    <row r="195" spans="2:133" ht="22.5" customHeight="1" outlineLevel="1" x14ac:dyDescent="0.25">
      <c r="B195" s="144"/>
      <c r="C195" s="147"/>
      <c r="M195" s="142"/>
      <c r="N195" s="138"/>
      <c r="O195" s="146"/>
      <c r="P195" s="136"/>
      <c r="Q195" s="136"/>
      <c r="R195" s="136"/>
      <c r="S195" s="462" t="s">
        <v>138</v>
      </c>
      <c r="T195" s="880"/>
      <c r="U195" s="881"/>
      <c r="V195" s="882"/>
      <c r="W195" s="887">
        <f>W189</f>
        <v>0</v>
      </c>
      <c r="X195" s="459"/>
      <c r="Y195" s="462"/>
      <c r="Z195" s="880"/>
      <c r="AA195" s="881"/>
      <c r="AB195" s="882"/>
      <c r="AC195" s="887">
        <f>AC189</f>
        <v>0</v>
      </c>
      <c r="AD195" s="459"/>
      <c r="AE195" s="462"/>
      <c r="AF195" s="880"/>
      <c r="AG195" s="881"/>
      <c r="AH195" s="882"/>
      <c r="AI195" s="887">
        <f>AI189</f>
        <v>0</v>
      </c>
      <c r="AJ195" s="459"/>
      <c r="AK195" s="462"/>
      <c r="AL195" s="880"/>
      <c r="AM195" s="881"/>
      <c r="AN195" s="882"/>
      <c r="AO195" s="887">
        <f>AO189</f>
        <v>0</v>
      </c>
      <c r="AT195" s="136"/>
      <c r="AU195" s="229" t="s">
        <v>138</v>
      </c>
      <c r="AV195" s="230"/>
      <c r="AW195" s="231"/>
      <c r="AX195" s="232"/>
      <c r="AY195" s="233">
        <f>AY189</f>
        <v>0</v>
      </c>
      <c r="BA195" s="229"/>
      <c r="BB195" s="230"/>
      <c r="BC195" s="231"/>
      <c r="BD195" s="232"/>
      <c r="BE195" s="233">
        <f>BE189</f>
        <v>0</v>
      </c>
      <c r="BG195" s="229"/>
      <c r="BH195" s="230"/>
      <c r="BI195" s="231"/>
      <c r="BJ195" s="232"/>
      <c r="BK195" s="233">
        <f>BK189</f>
        <v>0</v>
      </c>
      <c r="BM195" s="229"/>
      <c r="BN195" s="230"/>
      <c r="BO195" s="231"/>
      <c r="BP195" s="232"/>
      <c r="BQ195" s="233">
        <f>BQ189</f>
        <v>0</v>
      </c>
      <c r="BV195" s="136"/>
      <c r="BW195" s="229" t="s">
        <v>138</v>
      </c>
      <c r="BX195" s="230"/>
      <c r="BY195" s="231"/>
      <c r="BZ195" s="232"/>
      <c r="CA195" s="233">
        <f>CA189</f>
        <v>0</v>
      </c>
      <c r="CC195" s="229"/>
      <c r="CD195" s="230"/>
      <c r="CE195" s="231"/>
      <c r="CF195" s="232"/>
      <c r="CG195" s="233">
        <f>CG189</f>
        <v>0</v>
      </c>
      <c r="CI195" s="229"/>
      <c r="CJ195" s="230"/>
      <c r="CK195" s="231"/>
      <c r="CL195" s="232"/>
      <c r="CM195" s="233">
        <f>CM189</f>
        <v>0</v>
      </c>
      <c r="CO195" s="229"/>
      <c r="CP195" s="230"/>
      <c r="CQ195" s="231"/>
      <c r="CR195" s="232"/>
      <c r="CS195" s="233">
        <f>CS189</f>
        <v>0</v>
      </c>
      <c r="CX195" s="136"/>
      <c r="CY195" s="229" t="s">
        <v>138</v>
      </c>
      <c r="CZ195" s="230"/>
      <c r="DA195" s="231"/>
      <c r="DB195" s="232"/>
      <c r="DC195" s="233">
        <f>DC189</f>
        <v>0</v>
      </c>
      <c r="DE195" s="229"/>
      <c r="DF195" s="230"/>
      <c r="DG195" s="231"/>
      <c r="DH195" s="232"/>
      <c r="DI195" s="233">
        <f>DI189</f>
        <v>0</v>
      </c>
      <c r="DK195" s="229"/>
      <c r="DL195" s="230"/>
      <c r="DM195" s="231"/>
      <c r="DN195" s="232"/>
      <c r="DO195" s="233">
        <f>DO189</f>
        <v>0</v>
      </c>
      <c r="DQ195" s="229"/>
      <c r="DR195" s="230"/>
      <c r="DS195" s="231"/>
      <c r="DT195" s="232"/>
      <c r="DU195" s="233">
        <f>DU189</f>
        <v>0</v>
      </c>
      <c r="DZ195" s="142"/>
      <c r="EA195" s="462"/>
      <c r="EB195" s="463">
        <f>EB189</f>
        <v>0</v>
      </c>
      <c r="EC195" s="145"/>
    </row>
    <row r="196" spans="2:133" ht="22.5" customHeight="1" x14ac:dyDescent="0.25">
      <c r="B196" s="144"/>
      <c r="C196" s="147"/>
      <c r="M196" s="142"/>
      <c r="N196" s="138"/>
      <c r="O196" s="146"/>
      <c r="P196" s="136"/>
      <c r="Q196" s="136"/>
      <c r="R196" s="136"/>
      <c r="S196" s="462" t="s">
        <v>42</v>
      </c>
      <c r="T196" s="880"/>
      <c r="U196" s="881"/>
      <c r="V196" s="882"/>
      <c r="W196" s="887">
        <f>SUM(W197:W199)</f>
        <v>0</v>
      </c>
      <c r="X196" s="459"/>
      <c r="Y196" s="462"/>
      <c r="Z196" s="880"/>
      <c r="AA196" s="881"/>
      <c r="AB196" s="882"/>
      <c r="AC196" s="887">
        <f>SUM(AC197:AC199)</f>
        <v>0</v>
      </c>
      <c r="AD196" s="459"/>
      <c r="AE196" s="462"/>
      <c r="AF196" s="880"/>
      <c r="AG196" s="881"/>
      <c r="AH196" s="882"/>
      <c r="AI196" s="887">
        <f>SUM(AI197:AI199)</f>
        <v>0</v>
      </c>
      <c r="AJ196" s="459"/>
      <c r="AK196" s="462"/>
      <c r="AL196" s="880"/>
      <c r="AM196" s="881"/>
      <c r="AN196" s="882"/>
      <c r="AO196" s="887">
        <f>SUM(AO197:AO199)</f>
        <v>0</v>
      </c>
      <c r="AT196" s="136"/>
      <c r="AU196" s="139" t="s">
        <v>42</v>
      </c>
      <c r="AV196" s="135"/>
      <c r="AW196" s="134"/>
      <c r="AX196" s="133"/>
      <c r="AY196" s="131">
        <f>SUM(AY197:AY199)</f>
        <v>0</v>
      </c>
      <c r="BA196" s="139"/>
      <c r="BB196" s="135"/>
      <c r="BC196" s="134"/>
      <c r="BD196" s="133"/>
      <c r="BE196" s="131">
        <f>SUM(BE197:BE199)</f>
        <v>0</v>
      </c>
      <c r="BG196" s="139"/>
      <c r="BH196" s="135"/>
      <c r="BI196" s="134"/>
      <c r="BJ196" s="133"/>
      <c r="BK196" s="131">
        <f>SUM(BK197:BK199)</f>
        <v>0</v>
      </c>
      <c r="BM196" s="139"/>
      <c r="BN196" s="135"/>
      <c r="BO196" s="134"/>
      <c r="BP196" s="133"/>
      <c r="BQ196" s="131">
        <f>SUM(BQ197:BQ199)</f>
        <v>0</v>
      </c>
      <c r="BV196" s="136"/>
      <c r="BW196" s="139" t="s">
        <v>42</v>
      </c>
      <c r="BX196" s="135"/>
      <c r="BY196" s="134"/>
      <c r="BZ196" s="133"/>
      <c r="CA196" s="131">
        <f>SUM(CA197:CA199)</f>
        <v>0</v>
      </c>
      <c r="CC196" s="139"/>
      <c r="CD196" s="135"/>
      <c r="CE196" s="134"/>
      <c r="CF196" s="133"/>
      <c r="CG196" s="131">
        <f>SUM(CG197:CG199)</f>
        <v>0</v>
      </c>
      <c r="CI196" s="139"/>
      <c r="CJ196" s="135"/>
      <c r="CK196" s="134"/>
      <c r="CL196" s="133"/>
      <c r="CM196" s="131">
        <f>SUM(CM197:CM199)</f>
        <v>0</v>
      </c>
      <c r="CO196" s="139"/>
      <c r="CP196" s="135"/>
      <c r="CQ196" s="134"/>
      <c r="CR196" s="133"/>
      <c r="CS196" s="131">
        <f>SUM(CS197:CS199)</f>
        <v>0</v>
      </c>
      <c r="CX196" s="136"/>
      <c r="CY196" s="139" t="s">
        <v>42</v>
      </c>
      <c r="CZ196" s="135"/>
      <c r="DA196" s="134"/>
      <c r="DB196" s="133"/>
      <c r="DC196" s="131">
        <f>SUM(DC197:DC199)</f>
        <v>0</v>
      </c>
      <c r="DE196" s="139"/>
      <c r="DF196" s="135"/>
      <c r="DG196" s="134"/>
      <c r="DH196" s="133"/>
      <c r="DI196" s="131">
        <f>SUM(DI197:DI199)</f>
        <v>0</v>
      </c>
      <c r="DK196" s="139"/>
      <c r="DL196" s="135"/>
      <c r="DM196" s="134"/>
      <c r="DN196" s="133"/>
      <c r="DO196" s="131">
        <f>SUM(DO197:DO199)</f>
        <v>0</v>
      </c>
      <c r="DQ196" s="139"/>
      <c r="DR196" s="135"/>
      <c r="DS196" s="134"/>
      <c r="DT196" s="133"/>
      <c r="DU196" s="131">
        <f>SUM(DU197:DU199)</f>
        <v>0</v>
      </c>
      <c r="DZ196" s="142"/>
      <c r="EA196" s="462"/>
      <c r="EB196" s="463">
        <f>SUM(EB197:EB199)</f>
        <v>0</v>
      </c>
      <c r="EC196" s="145"/>
    </row>
    <row r="197" spans="2:133" ht="22.5" customHeight="1" outlineLevel="1" x14ac:dyDescent="0.25">
      <c r="B197" s="144"/>
      <c r="C197" s="147"/>
      <c r="M197" s="142"/>
      <c r="N197" s="138"/>
      <c r="O197" s="146"/>
      <c r="P197" s="136"/>
      <c r="Q197" s="136"/>
      <c r="R197" s="136"/>
      <c r="S197" s="462" t="s">
        <v>23</v>
      </c>
      <c r="T197" s="880"/>
      <c r="U197" s="881"/>
      <c r="V197" s="882"/>
      <c r="W197" s="887">
        <f>W34</f>
        <v>0</v>
      </c>
      <c r="X197" s="459"/>
      <c r="Y197" s="462"/>
      <c r="Z197" s="880"/>
      <c r="AA197" s="881"/>
      <c r="AB197" s="882"/>
      <c r="AC197" s="887">
        <f>AC34</f>
        <v>0</v>
      </c>
      <c r="AD197" s="459"/>
      <c r="AE197" s="462"/>
      <c r="AF197" s="880"/>
      <c r="AG197" s="881"/>
      <c r="AH197" s="882"/>
      <c r="AI197" s="887">
        <f>AI34</f>
        <v>0</v>
      </c>
      <c r="AJ197" s="459"/>
      <c r="AK197" s="462"/>
      <c r="AL197" s="880"/>
      <c r="AM197" s="881"/>
      <c r="AN197" s="882"/>
      <c r="AO197" s="887">
        <f>AO34</f>
        <v>0</v>
      </c>
      <c r="AT197" s="136"/>
      <c r="AU197" s="229" t="s">
        <v>23</v>
      </c>
      <c r="AV197" s="230"/>
      <c r="AW197" s="231"/>
      <c r="AX197" s="232"/>
      <c r="AY197" s="233">
        <f>AY34</f>
        <v>0</v>
      </c>
      <c r="BA197" s="229"/>
      <c r="BB197" s="230"/>
      <c r="BC197" s="231"/>
      <c r="BD197" s="232"/>
      <c r="BE197" s="233">
        <f>BE34</f>
        <v>0</v>
      </c>
      <c r="BG197" s="229"/>
      <c r="BH197" s="230"/>
      <c r="BI197" s="231"/>
      <c r="BJ197" s="232"/>
      <c r="BK197" s="233">
        <f>BK34</f>
        <v>0</v>
      </c>
      <c r="BM197" s="229"/>
      <c r="BN197" s="230"/>
      <c r="BO197" s="231"/>
      <c r="BP197" s="232"/>
      <c r="BQ197" s="233">
        <f>BQ34</f>
        <v>0</v>
      </c>
      <c r="BV197" s="136"/>
      <c r="BW197" s="229" t="s">
        <v>23</v>
      </c>
      <c r="BX197" s="230"/>
      <c r="BY197" s="231"/>
      <c r="BZ197" s="232"/>
      <c r="CA197" s="233">
        <f>CA34</f>
        <v>0</v>
      </c>
      <c r="CC197" s="229"/>
      <c r="CD197" s="230"/>
      <c r="CE197" s="231"/>
      <c r="CF197" s="232"/>
      <c r="CG197" s="233">
        <f>CG34</f>
        <v>0</v>
      </c>
      <c r="CI197" s="229"/>
      <c r="CJ197" s="230"/>
      <c r="CK197" s="231"/>
      <c r="CL197" s="232"/>
      <c r="CM197" s="233">
        <f>CM34</f>
        <v>0</v>
      </c>
      <c r="CO197" s="229"/>
      <c r="CP197" s="230"/>
      <c r="CQ197" s="231"/>
      <c r="CR197" s="232"/>
      <c r="CS197" s="233">
        <f>CS34</f>
        <v>0</v>
      </c>
      <c r="CX197" s="136"/>
      <c r="CY197" s="229" t="s">
        <v>23</v>
      </c>
      <c r="CZ197" s="230"/>
      <c r="DA197" s="231"/>
      <c r="DB197" s="232"/>
      <c r="DC197" s="233">
        <f>DC34</f>
        <v>0</v>
      </c>
      <c r="DE197" s="229"/>
      <c r="DF197" s="230"/>
      <c r="DG197" s="231"/>
      <c r="DH197" s="232"/>
      <c r="DI197" s="233">
        <f>DI34</f>
        <v>0</v>
      </c>
      <c r="DK197" s="229"/>
      <c r="DL197" s="230"/>
      <c r="DM197" s="231"/>
      <c r="DN197" s="232"/>
      <c r="DO197" s="233">
        <f>DO34</f>
        <v>0</v>
      </c>
      <c r="DQ197" s="229"/>
      <c r="DR197" s="230"/>
      <c r="DS197" s="231"/>
      <c r="DT197" s="232"/>
      <c r="DU197" s="233">
        <f>DU34</f>
        <v>0</v>
      </c>
      <c r="DZ197" s="142"/>
      <c r="EA197" s="462"/>
      <c r="EB197" s="463">
        <f>EB34</f>
        <v>0</v>
      </c>
      <c r="EC197" s="145"/>
    </row>
    <row r="198" spans="2:133" ht="22.15" customHeight="1" outlineLevel="1" x14ac:dyDescent="0.3">
      <c r="B198" s="144"/>
      <c r="M198" s="142"/>
      <c r="N198" s="138"/>
      <c r="O198" s="137"/>
      <c r="P198" s="136"/>
      <c r="Q198" s="136"/>
      <c r="R198" s="136"/>
      <c r="S198" s="462" t="s">
        <v>24</v>
      </c>
      <c r="T198" s="880"/>
      <c r="U198" s="881"/>
      <c r="V198" s="882"/>
      <c r="W198" s="887">
        <f>W44</f>
        <v>0</v>
      </c>
      <c r="X198" s="459"/>
      <c r="Y198" s="462"/>
      <c r="Z198" s="880"/>
      <c r="AA198" s="881"/>
      <c r="AB198" s="882"/>
      <c r="AC198" s="887">
        <f>AC44</f>
        <v>0</v>
      </c>
      <c r="AD198" s="459"/>
      <c r="AE198" s="462"/>
      <c r="AF198" s="880"/>
      <c r="AG198" s="881"/>
      <c r="AH198" s="882"/>
      <c r="AI198" s="887">
        <f>AI44</f>
        <v>0</v>
      </c>
      <c r="AJ198" s="459"/>
      <c r="AK198" s="462"/>
      <c r="AL198" s="880"/>
      <c r="AM198" s="881"/>
      <c r="AN198" s="882"/>
      <c r="AO198" s="887">
        <f>AO44</f>
        <v>0</v>
      </c>
      <c r="AT198" s="136"/>
      <c r="AU198" s="229" t="s">
        <v>24</v>
      </c>
      <c r="AV198" s="230"/>
      <c r="AW198" s="231"/>
      <c r="AX198" s="232"/>
      <c r="AY198" s="233">
        <f>AY44</f>
        <v>0</v>
      </c>
      <c r="BA198" s="229"/>
      <c r="BB198" s="230"/>
      <c r="BC198" s="231"/>
      <c r="BD198" s="232"/>
      <c r="BE198" s="233">
        <f>BE44</f>
        <v>0</v>
      </c>
      <c r="BG198" s="229"/>
      <c r="BH198" s="230"/>
      <c r="BI198" s="231"/>
      <c r="BJ198" s="232"/>
      <c r="BK198" s="233">
        <f>BK44</f>
        <v>0</v>
      </c>
      <c r="BM198" s="229"/>
      <c r="BN198" s="230"/>
      <c r="BO198" s="231"/>
      <c r="BP198" s="232"/>
      <c r="BQ198" s="233">
        <f>BQ44</f>
        <v>0</v>
      </c>
      <c r="BV198" s="136"/>
      <c r="BW198" s="229" t="s">
        <v>24</v>
      </c>
      <c r="BX198" s="230"/>
      <c r="BY198" s="231"/>
      <c r="BZ198" s="232"/>
      <c r="CA198" s="233">
        <f>CA44</f>
        <v>0</v>
      </c>
      <c r="CC198" s="229"/>
      <c r="CD198" s="230"/>
      <c r="CE198" s="231"/>
      <c r="CF198" s="232"/>
      <c r="CG198" s="233">
        <f>CG44</f>
        <v>0</v>
      </c>
      <c r="CI198" s="229"/>
      <c r="CJ198" s="230"/>
      <c r="CK198" s="231"/>
      <c r="CL198" s="232"/>
      <c r="CM198" s="233">
        <f>CM44</f>
        <v>0</v>
      </c>
      <c r="CO198" s="229"/>
      <c r="CP198" s="230"/>
      <c r="CQ198" s="231"/>
      <c r="CR198" s="232"/>
      <c r="CS198" s="233">
        <f>CS44</f>
        <v>0</v>
      </c>
      <c r="CX198" s="136"/>
      <c r="CY198" s="229" t="s">
        <v>24</v>
      </c>
      <c r="CZ198" s="230"/>
      <c r="DA198" s="231"/>
      <c r="DB198" s="232"/>
      <c r="DC198" s="233">
        <f>DC44</f>
        <v>0</v>
      </c>
      <c r="DE198" s="229"/>
      <c r="DF198" s="230"/>
      <c r="DG198" s="231"/>
      <c r="DH198" s="232"/>
      <c r="DI198" s="233">
        <f>DI44</f>
        <v>0</v>
      </c>
      <c r="DK198" s="229"/>
      <c r="DL198" s="230"/>
      <c r="DM198" s="231"/>
      <c r="DN198" s="232"/>
      <c r="DO198" s="233">
        <f>DO44</f>
        <v>0</v>
      </c>
      <c r="DQ198" s="229"/>
      <c r="DR198" s="230"/>
      <c r="DS198" s="231"/>
      <c r="DT198" s="232"/>
      <c r="DU198" s="233">
        <f>DU44</f>
        <v>0</v>
      </c>
      <c r="DZ198" s="142"/>
      <c r="EA198" s="462"/>
      <c r="EB198" s="463">
        <f>EB44</f>
        <v>0</v>
      </c>
      <c r="EC198" s="130"/>
    </row>
    <row r="199" spans="2:133" ht="22.5" customHeight="1" outlineLevel="1" x14ac:dyDescent="0.3">
      <c r="B199" s="144"/>
      <c r="M199" s="142"/>
      <c r="N199" s="138"/>
      <c r="O199" s="137"/>
      <c r="P199" s="136"/>
      <c r="Q199" s="136"/>
      <c r="R199" s="136"/>
      <c r="S199" s="462" t="s">
        <v>25</v>
      </c>
      <c r="T199" s="880"/>
      <c r="U199" s="881"/>
      <c r="V199" s="882"/>
      <c r="W199" s="887">
        <f>W84+W93</f>
        <v>0</v>
      </c>
      <c r="X199" s="459"/>
      <c r="Y199" s="462"/>
      <c r="Z199" s="880"/>
      <c r="AA199" s="881"/>
      <c r="AB199" s="882"/>
      <c r="AC199" s="887">
        <f>AC84+AC93</f>
        <v>0</v>
      </c>
      <c r="AD199" s="459"/>
      <c r="AE199" s="462"/>
      <c r="AF199" s="880"/>
      <c r="AG199" s="881"/>
      <c r="AH199" s="882"/>
      <c r="AI199" s="887">
        <f>AI84+AI93</f>
        <v>0</v>
      </c>
      <c r="AJ199" s="459"/>
      <c r="AK199" s="462"/>
      <c r="AL199" s="880"/>
      <c r="AM199" s="881"/>
      <c r="AN199" s="882"/>
      <c r="AO199" s="887">
        <f>AO84+AO93</f>
        <v>0</v>
      </c>
      <c r="AT199" s="136"/>
      <c r="AU199" s="229" t="s">
        <v>25</v>
      </c>
      <c r="AV199" s="230"/>
      <c r="AW199" s="231"/>
      <c r="AX199" s="232"/>
      <c r="AY199" s="233">
        <f>AY84+AY93</f>
        <v>0</v>
      </c>
      <c r="BA199" s="229"/>
      <c r="BB199" s="230"/>
      <c r="BC199" s="231"/>
      <c r="BD199" s="232"/>
      <c r="BE199" s="233">
        <f>BE84+BE93</f>
        <v>0</v>
      </c>
      <c r="BG199" s="229"/>
      <c r="BH199" s="230"/>
      <c r="BI199" s="231"/>
      <c r="BJ199" s="232"/>
      <c r="BK199" s="233">
        <f>BK84+BK93</f>
        <v>0</v>
      </c>
      <c r="BM199" s="229"/>
      <c r="BN199" s="230"/>
      <c r="BO199" s="231"/>
      <c r="BP199" s="232"/>
      <c r="BQ199" s="233">
        <f>BQ84+BQ93</f>
        <v>0</v>
      </c>
      <c r="BV199" s="136"/>
      <c r="BW199" s="229" t="s">
        <v>25</v>
      </c>
      <c r="BX199" s="230"/>
      <c r="BY199" s="231"/>
      <c r="BZ199" s="232"/>
      <c r="CA199" s="233">
        <f>CA84+CA93</f>
        <v>0</v>
      </c>
      <c r="CC199" s="229"/>
      <c r="CD199" s="230"/>
      <c r="CE199" s="231"/>
      <c r="CF199" s="232"/>
      <c r="CG199" s="233">
        <f>CA84+CA93</f>
        <v>0</v>
      </c>
      <c r="CI199" s="229"/>
      <c r="CJ199" s="230"/>
      <c r="CK199" s="231"/>
      <c r="CL199" s="232"/>
      <c r="CM199" s="233">
        <f>CM84+CM93</f>
        <v>0</v>
      </c>
      <c r="CO199" s="229"/>
      <c r="CP199" s="230"/>
      <c r="CQ199" s="231"/>
      <c r="CR199" s="232"/>
      <c r="CS199" s="233">
        <f>CS84+CS93</f>
        <v>0</v>
      </c>
      <c r="CX199" s="136"/>
      <c r="CY199" s="229" t="s">
        <v>25</v>
      </c>
      <c r="CZ199" s="230"/>
      <c r="DA199" s="231"/>
      <c r="DB199" s="232"/>
      <c r="DC199" s="233">
        <f>DC84+DC93</f>
        <v>0</v>
      </c>
      <c r="DE199" s="229"/>
      <c r="DF199" s="230"/>
      <c r="DG199" s="231"/>
      <c r="DH199" s="232"/>
      <c r="DI199" s="233">
        <f>DI84+DI93</f>
        <v>0</v>
      </c>
      <c r="DK199" s="229"/>
      <c r="DL199" s="230"/>
      <c r="DM199" s="231"/>
      <c r="DN199" s="232"/>
      <c r="DO199" s="233">
        <f>DO84+DO93</f>
        <v>0</v>
      </c>
      <c r="DQ199" s="229"/>
      <c r="DR199" s="230"/>
      <c r="DS199" s="231"/>
      <c r="DT199" s="232"/>
      <c r="DU199" s="233">
        <f>DU84+DU93</f>
        <v>0</v>
      </c>
      <c r="DZ199" s="142"/>
      <c r="EA199" s="462"/>
      <c r="EB199" s="463">
        <f>EB84+EB93</f>
        <v>0</v>
      </c>
      <c r="EC199" s="130"/>
    </row>
    <row r="200" spans="2:133" ht="22.5" customHeight="1" thickBot="1" x14ac:dyDescent="0.3">
      <c r="B200" s="141"/>
      <c r="C200" s="140"/>
      <c r="M200" s="132"/>
      <c r="N200" s="138"/>
      <c r="O200" s="137"/>
      <c r="P200" s="136"/>
      <c r="Q200" s="136"/>
      <c r="R200" s="136"/>
      <c r="S200" s="464" t="s">
        <v>132</v>
      </c>
      <c r="T200" s="888"/>
      <c r="U200" s="889"/>
      <c r="V200" s="890"/>
      <c r="W200" s="891">
        <f>W192+W196</f>
        <v>0</v>
      </c>
      <c r="X200" s="459"/>
      <c r="Y200" s="464"/>
      <c r="Z200" s="888"/>
      <c r="AA200" s="889"/>
      <c r="AB200" s="890"/>
      <c r="AC200" s="891">
        <f>AC192+AC196</f>
        <v>0</v>
      </c>
      <c r="AD200" s="459"/>
      <c r="AE200" s="464"/>
      <c r="AF200" s="888"/>
      <c r="AG200" s="889"/>
      <c r="AH200" s="890"/>
      <c r="AI200" s="891">
        <f>AI192+AI196</f>
        <v>0</v>
      </c>
      <c r="AJ200" s="459"/>
      <c r="AK200" s="464"/>
      <c r="AL200" s="888"/>
      <c r="AM200" s="889"/>
      <c r="AN200" s="890"/>
      <c r="AO200" s="891">
        <f>AO192+AO196</f>
        <v>0</v>
      </c>
      <c r="AT200" s="136"/>
      <c r="AU200" s="139" t="s">
        <v>132</v>
      </c>
      <c r="AV200" s="135"/>
      <c r="AW200" s="134"/>
      <c r="AX200" s="133"/>
      <c r="AY200" s="131">
        <f>AY192+AY196</f>
        <v>0</v>
      </c>
      <c r="BA200" s="139"/>
      <c r="BB200" s="135"/>
      <c r="BC200" s="134"/>
      <c r="BD200" s="133"/>
      <c r="BE200" s="131">
        <f>BE192+BE196</f>
        <v>0</v>
      </c>
      <c r="BG200" s="139"/>
      <c r="BH200" s="135"/>
      <c r="BI200" s="134"/>
      <c r="BJ200" s="133"/>
      <c r="BK200" s="131">
        <f>BK192+BK196</f>
        <v>0</v>
      </c>
      <c r="BM200" s="139"/>
      <c r="BN200" s="135"/>
      <c r="BO200" s="134"/>
      <c r="BP200" s="133"/>
      <c r="BQ200" s="131">
        <f>BQ192+BQ196</f>
        <v>0</v>
      </c>
      <c r="BV200" s="136"/>
      <c r="BW200" s="139" t="s">
        <v>132</v>
      </c>
      <c r="BX200" s="135"/>
      <c r="BY200" s="134"/>
      <c r="BZ200" s="133"/>
      <c r="CA200" s="131">
        <f>CA192+CA196</f>
        <v>0</v>
      </c>
      <c r="CC200" s="139"/>
      <c r="CD200" s="135"/>
      <c r="CE200" s="134"/>
      <c r="CF200" s="133"/>
      <c r="CG200" s="131">
        <f>CG192+CG196</f>
        <v>0</v>
      </c>
      <c r="CI200" s="139"/>
      <c r="CJ200" s="135"/>
      <c r="CK200" s="134"/>
      <c r="CL200" s="133"/>
      <c r="CM200" s="131">
        <f>CM192+CM196</f>
        <v>0</v>
      </c>
      <c r="CO200" s="139"/>
      <c r="CP200" s="135"/>
      <c r="CQ200" s="134"/>
      <c r="CR200" s="133"/>
      <c r="CS200" s="131">
        <f>CS192+CS196</f>
        <v>0</v>
      </c>
      <c r="CX200" s="136"/>
      <c r="CY200" s="139" t="s">
        <v>132</v>
      </c>
      <c r="CZ200" s="135"/>
      <c r="DA200" s="134"/>
      <c r="DB200" s="133"/>
      <c r="DC200" s="131">
        <f>DC192+DC196</f>
        <v>0</v>
      </c>
      <c r="DE200" s="139"/>
      <c r="DF200" s="135"/>
      <c r="DG200" s="134"/>
      <c r="DH200" s="133"/>
      <c r="DI200" s="131">
        <f>DI192+DI196</f>
        <v>0</v>
      </c>
      <c r="DK200" s="139"/>
      <c r="DL200" s="135"/>
      <c r="DM200" s="134"/>
      <c r="DN200" s="133"/>
      <c r="DO200" s="131">
        <f>DO192+DO196</f>
        <v>0</v>
      </c>
      <c r="DQ200" s="139"/>
      <c r="DR200" s="135"/>
      <c r="DS200" s="134"/>
      <c r="DT200" s="133"/>
      <c r="DU200" s="131">
        <f>DU192+DU196</f>
        <v>0</v>
      </c>
      <c r="DZ200" s="132"/>
      <c r="EA200" s="464"/>
      <c r="EB200" s="465">
        <f>EB192+EB196</f>
        <v>0</v>
      </c>
      <c r="EC200" s="130"/>
    </row>
    <row r="201" spans="2:133" ht="6" customHeight="1" x14ac:dyDescent="0.3">
      <c r="B201" s="129"/>
      <c r="C201" s="128"/>
      <c r="D201" s="125"/>
      <c r="E201" s="125"/>
      <c r="F201" s="125"/>
      <c r="G201" s="125"/>
      <c r="H201" s="125"/>
      <c r="I201" s="125"/>
      <c r="J201" s="125"/>
      <c r="K201" s="125"/>
      <c r="L201" s="127"/>
      <c r="M201" s="123"/>
      <c r="N201" s="125"/>
      <c r="O201" s="126"/>
      <c r="P201" s="125"/>
      <c r="Q201" s="125"/>
      <c r="R201" s="125"/>
      <c r="S201" s="125"/>
      <c r="T201" s="125"/>
      <c r="U201" s="125"/>
      <c r="V201" s="126"/>
      <c r="W201" s="125"/>
      <c r="Y201" s="125"/>
      <c r="Z201" s="125"/>
      <c r="AA201" s="126"/>
      <c r="AB201" s="126"/>
      <c r="AC201" s="126"/>
      <c r="AE201" s="125"/>
      <c r="AF201" s="126"/>
      <c r="AG201" s="125"/>
      <c r="AH201" s="125"/>
      <c r="AI201" s="125"/>
      <c r="AK201" s="125"/>
      <c r="AL201" s="124"/>
      <c r="AM201" s="123"/>
      <c r="AN201" s="123"/>
      <c r="AO201" s="123"/>
      <c r="AT201" s="125"/>
      <c r="AU201" s="125"/>
      <c r="AV201" s="125"/>
      <c r="AW201" s="126"/>
      <c r="AX201" s="126"/>
      <c r="AY201" s="126"/>
      <c r="BA201" s="125"/>
      <c r="BB201" s="125"/>
      <c r="BC201" s="126"/>
      <c r="BD201" s="126"/>
      <c r="BE201" s="126"/>
      <c r="BG201" s="125"/>
      <c r="BH201" s="126"/>
      <c r="BI201" s="125"/>
      <c r="BJ201" s="125"/>
      <c r="BK201" s="125"/>
      <c r="BM201" s="125"/>
      <c r="BN201" s="124"/>
      <c r="BO201" s="123"/>
      <c r="BP201" s="123"/>
      <c r="BQ201" s="123"/>
      <c r="BV201" s="125"/>
      <c r="BW201" s="125"/>
      <c r="BX201" s="125"/>
      <c r="BY201" s="126"/>
      <c r="BZ201" s="126"/>
      <c r="CA201" s="126"/>
      <c r="CC201" s="125"/>
      <c r="CD201" s="125"/>
      <c r="CE201" s="126"/>
      <c r="CF201" s="126"/>
      <c r="CG201" s="126"/>
      <c r="CI201" s="125"/>
      <c r="CJ201" s="126"/>
      <c r="CK201" s="125"/>
      <c r="CL201" s="125"/>
      <c r="CM201" s="125"/>
      <c r="CO201" s="125"/>
      <c r="CP201" s="124"/>
      <c r="CQ201" s="123"/>
      <c r="CR201" s="123"/>
      <c r="CS201" s="123"/>
      <c r="CX201" s="125"/>
      <c r="CY201" s="125"/>
      <c r="CZ201" s="125"/>
      <c r="DA201" s="126"/>
      <c r="DB201" s="126"/>
      <c r="DC201" s="126"/>
      <c r="DE201" s="125"/>
      <c r="DF201" s="125"/>
      <c r="DG201" s="126"/>
      <c r="DH201" s="126"/>
      <c r="DI201" s="126"/>
      <c r="DK201" s="125"/>
      <c r="DL201" s="126"/>
      <c r="DM201" s="125"/>
      <c r="DN201" s="125"/>
      <c r="DO201" s="125"/>
      <c r="DQ201" s="125"/>
      <c r="DR201" s="124"/>
      <c r="DS201" s="123"/>
      <c r="DT201" s="123"/>
      <c r="DU201" s="123"/>
      <c r="DZ201" s="123"/>
      <c r="EA201" s="123"/>
      <c r="EB201" s="123"/>
      <c r="EC201" s="122"/>
    </row>
    <row r="202" spans="2:133" ht="7.5" customHeight="1" x14ac:dyDescent="0.3"/>
    <row r="203" spans="2:133" ht="22.5" customHeight="1" x14ac:dyDescent="0.3"/>
    <row r="204" spans="2:133" ht="22.5" customHeight="1" x14ac:dyDescent="0.35">
      <c r="J204" s="121"/>
      <c r="K204" s="121"/>
    </row>
    <row r="205" spans="2:133" ht="22.5" customHeight="1" x14ac:dyDescent="0.3"/>
    <row r="206" spans="2:133" ht="22.5" customHeight="1" x14ac:dyDescent="0.3"/>
    <row r="207" spans="2:133" ht="22.5" customHeight="1" x14ac:dyDescent="0.3"/>
    <row r="208" spans="2:133" ht="22.5" customHeight="1" x14ac:dyDescent="0.3"/>
    <row r="209" ht="22.5" customHeight="1" x14ac:dyDescent="0.3"/>
  </sheetData>
  <mergeCells count="7">
    <mergeCell ref="C3:D3"/>
    <mergeCell ref="C4:D4"/>
    <mergeCell ref="N99:P99"/>
    <mergeCell ref="G6:H6"/>
    <mergeCell ref="J6:L6"/>
    <mergeCell ref="G8:H8"/>
    <mergeCell ref="J8:L8"/>
  </mergeCells>
  <dataValidations count="1">
    <dataValidation type="list" allowBlank="1" showInputMessage="1" showErrorMessage="1" sqref="J123:J127 J103:J106 J108:J113 J116:J120 J130:J134 J141:J146 J149:J154 J157:J162 J165:J169 J176:J178 J181:J183 J186:J188">
      <formula1>countr_codes2</formula1>
    </dataValidation>
  </dataValidations>
  <pageMargins left="0.7" right="0.7" top="0.78740157499999996" bottom="0.78740157499999996" header="0.3" footer="0.3"/>
  <pageSetup orientation="portrait" r:id="rId1"/>
  <headerFooter>
    <oddHeader>&amp;L&amp;"Arial"&amp;8&amp;K000000INTERNAL&amp;1#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'Skill-Level'!$A$3:$A$27</xm:f>
          </x14:formula1>
          <xm:sqref>K103:K106 K108:K113 K116:K120 K123:K127 K130:K134 K141:K146 K149:K154 K157:K162 K165:K169 K176:K178 K181:K183 K186:K188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0"/>
  <sheetViews>
    <sheetView zoomScale="80" zoomScaleNormal="80" workbookViewId="0">
      <selection activeCell="K39" sqref="K39"/>
    </sheetView>
  </sheetViews>
  <sheetFormatPr baseColWidth="10" defaultColWidth="11.453125" defaultRowHeight="12.5" x14ac:dyDescent="0.25"/>
  <cols>
    <col min="1" max="1" width="1.26953125" customWidth="1"/>
    <col min="2" max="2" width="0.81640625" customWidth="1"/>
    <col min="3" max="3" width="1" customWidth="1"/>
    <col min="4" max="4" width="42.54296875" customWidth="1"/>
    <col min="5" max="5" width="24.54296875" customWidth="1"/>
    <col min="6" max="6" width="2.26953125" customWidth="1"/>
    <col min="7" max="7" width="2.453125" customWidth="1"/>
    <col min="8" max="8" width="47" customWidth="1"/>
    <col min="9" max="9" width="24.54296875" customWidth="1"/>
    <col min="10" max="10" width="19.26953125" customWidth="1"/>
  </cols>
  <sheetData>
    <row r="1" spans="1:14" ht="12.75" customHeight="1" x14ac:dyDescent="0.25">
      <c r="D1" s="1148"/>
      <c r="E1" s="1150"/>
      <c r="F1" s="117"/>
      <c r="G1" s="117"/>
      <c r="H1" s="1157" t="s">
        <v>1483</v>
      </c>
      <c r="I1" s="1158"/>
    </row>
    <row r="2" spans="1:14" ht="12.75" customHeight="1" x14ac:dyDescent="0.25">
      <c r="D2" s="1151"/>
      <c r="E2" s="1154"/>
      <c r="F2" s="117"/>
      <c r="G2" s="117"/>
      <c r="H2" s="1159"/>
      <c r="I2" s="1160"/>
    </row>
    <row r="3" spans="1:14" ht="12.75" customHeight="1" x14ac:dyDescent="0.25">
      <c r="D3" s="1151"/>
      <c r="E3" s="1154"/>
      <c r="F3" s="117"/>
      <c r="G3" s="117"/>
      <c r="H3" s="1159"/>
      <c r="I3" s="1160"/>
    </row>
    <row r="4" spans="1:14" ht="12.75" customHeight="1" x14ac:dyDescent="0.25">
      <c r="D4" s="1151"/>
      <c r="E4" s="1154"/>
      <c r="F4" s="117"/>
      <c r="G4" s="117"/>
      <c r="H4" s="1159"/>
      <c r="I4" s="1160"/>
    </row>
    <row r="5" spans="1:14" ht="12.75" customHeight="1" x14ac:dyDescent="0.25">
      <c r="D5" s="1151"/>
      <c r="E5" s="1154"/>
      <c r="F5" s="117"/>
      <c r="G5" s="117"/>
      <c r="H5" s="1159"/>
      <c r="I5" s="1160"/>
    </row>
    <row r="6" spans="1:14" ht="12.75" customHeight="1" thickBot="1" x14ac:dyDescent="0.3">
      <c r="D6" s="1155"/>
      <c r="E6" s="1156"/>
      <c r="F6" s="117"/>
      <c r="G6" s="117"/>
      <c r="H6" s="1161"/>
      <c r="I6" s="1162"/>
    </row>
    <row r="7" spans="1:14" ht="12.75" customHeight="1" x14ac:dyDescent="0.25">
      <c r="D7" s="1148" t="s">
        <v>246</v>
      </c>
      <c r="E7" s="1149"/>
      <c r="F7" s="1149"/>
      <c r="G7" s="1149"/>
      <c r="H7" s="1149"/>
      <c r="I7" s="1150"/>
    </row>
    <row r="8" spans="1:14" ht="12.75" customHeight="1" thickBot="1" x14ac:dyDescent="0.3">
      <c r="D8" s="1151"/>
      <c r="E8" s="1152"/>
      <c r="F8" s="1153"/>
      <c r="G8" s="1153"/>
      <c r="H8" s="1152"/>
      <c r="I8" s="1154"/>
    </row>
    <row r="9" spans="1:14" s="16" customFormat="1" ht="16" customHeight="1" x14ac:dyDescent="0.25">
      <c r="A9"/>
      <c r="B9"/>
      <c r="C9"/>
      <c r="D9" s="247" t="s">
        <v>247</v>
      </c>
      <c r="E9" s="250"/>
      <c r="F9" s="72"/>
      <c r="G9" s="117"/>
      <c r="H9" s="254" t="s">
        <v>248</v>
      </c>
      <c r="I9" s="1032"/>
      <c r="J9" s="1060" t="s">
        <v>249</v>
      </c>
      <c r="K9"/>
      <c r="L9"/>
      <c r="M9"/>
      <c r="N9"/>
    </row>
    <row r="10" spans="1:14" s="16" customFormat="1" ht="16" customHeight="1" x14ac:dyDescent="0.25">
      <c r="A10"/>
      <c r="B10"/>
      <c r="C10"/>
      <c r="D10" s="248" t="s">
        <v>250</v>
      </c>
      <c r="E10" s="253"/>
      <c r="F10" s="72"/>
      <c r="G10" s="117"/>
      <c r="H10" s="255" t="s">
        <v>251</v>
      </c>
      <c r="I10" s="1032"/>
      <c r="J10" s="1035" t="s">
        <v>252</v>
      </c>
      <c r="K10"/>
      <c r="L10"/>
      <c r="M10"/>
      <c r="N10"/>
    </row>
    <row r="11" spans="1:14" s="16" customFormat="1" ht="16" customHeight="1" x14ac:dyDescent="0.25">
      <c r="A11"/>
      <c r="B11"/>
      <c r="C11"/>
      <c r="D11" s="248" t="s">
        <v>253</v>
      </c>
      <c r="E11" s="253"/>
      <c r="F11" s="72"/>
      <c r="G11" s="117"/>
      <c r="H11" s="255" t="s">
        <v>254</v>
      </c>
      <c r="I11" s="1033"/>
      <c r="J11" s="1061" t="s">
        <v>255</v>
      </c>
      <c r="K11"/>
      <c r="L11"/>
      <c r="M11"/>
      <c r="N11"/>
    </row>
    <row r="12" spans="1:14" s="16" customFormat="1" ht="16" customHeight="1" thickBot="1" x14ac:dyDescent="0.3">
      <c r="A12"/>
      <c r="B12"/>
      <c r="C12"/>
      <c r="D12" s="248" t="s">
        <v>256</v>
      </c>
      <c r="E12" s="259"/>
      <c r="F12" s="72"/>
      <c r="G12" s="117"/>
      <c r="H12" s="255" t="s">
        <v>257</v>
      </c>
      <c r="I12" s="1033"/>
      <c r="J12" s="1062" t="s">
        <v>258</v>
      </c>
      <c r="K12"/>
      <c r="L12"/>
      <c r="M12"/>
      <c r="N12"/>
    </row>
    <row r="13" spans="1:14" s="16" customFormat="1" ht="16" customHeight="1" x14ac:dyDescent="0.25">
      <c r="A13"/>
      <c r="B13"/>
      <c r="C13"/>
      <c r="D13" s="248"/>
      <c r="E13" s="1059"/>
      <c r="F13" s="72"/>
      <c r="G13" s="117"/>
      <c r="H13" s="255" t="s">
        <v>259</v>
      </c>
      <c r="I13" s="257"/>
      <c r="J13"/>
      <c r="K13"/>
      <c r="L13"/>
      <c r="M13"/>
      <c r="N13"/>
    </row>
    <row r="14" spans="1:14" s="16" customFormat="1" ht="16" customHeight="1" x14ac:dyDescent="0.25">
      <c r="A14"/>
      <c r="B14"/>
      <c r="C14"/>
      <c r="D14" s="248" t="s">
        <v>260</v>
      </c>
      <c r="E14" s="251"/>
      <c r="F14" s="72"/>
      <c r="G14" s="117"/>
      <c r="H14" s="255" t="s">
        <v>261</v>
      </c>
      <c r="I14" s="258" t="s">
        <v>262</v>
      </c>
      <c r="J14"/>
      <c r="K14"/>
      <c r="L14"/>
      <c r="M14"/>
      <c r="N14"/>
    </row>
    <row r="15" spans="1:14" s="16" customFormat="1" ht="16" customHeight="1" thickBot="1" x14ac:dyDescent="0.3">
      <c r="A15"/>
      <c r="B15"/>
      <c r="C15"/>
      <c r="D15" s="249" t="s">
        <v>263</v>
      </c>
      <c r="E15" s="252"/>
      <c r="F15" s="72"/>
      <c r="G15" s="117"/>
      <c r="H15" s="256" t="s">
        <v>264</v>
      </c>
      <c r="I15" s="260"/>
      <c r="J15"/>
      <c r="K15"/>
      <c r="L15"/>
      <c r="M15"/>
      <c r="N15"/>
    </row>
    <row r="16" spans="1:14" ht="12.75" customHeight="1" x14ac:dyDescent="0.25">
      <c r="D16" s="116"/>
      <c r="E16" s="117"/>
      <c r="F16" s="117"/>
      <c r="G16" s="117"/>
      <c r="H16" s="117"/>
      <c r="I16" s="117"/>
    </row>
    <row r="17" spans="4:9" ht="12.75" customHeight="1" thickBot="1" x14ac:dyDescent="0.3">
      <c r="D17" s="116"/>
      <c r="E17" s="117"/>
      <c r="F17" s="117"/>
      <c r="G17" s="117"/>
      <c r="H17" s="117"/>
      <c r="I17" s="117"/>
    </row>
    <row r="18" spans="4:9" ht="15.5" x14ac:dyDescent="0.25">
      <c r="D18" s="261" t="str">
        <f xml:space="preserve"> "sum total [" &amp; $I$14 &amp; "]"</f>
        <v>sum total [DOL]</v>
      </c>
      <c r="E18" s="262">
        <f>SUM(E19:E20)</f>
        <v>0</v>
      </c>
      <c r="F18" s="235"/>
      <c r="G18" s="235"/>
      <c r="H18" s="113"/>
      <c r="I18" s="238"/>
    </row>
    <row r="19" spans="4:9" ht="15.5" x14ac:dyDescent="0.25">
      <c r="D19" s="263" t="str">
        <f xml:space="preserve"> "sum development [" &amp; $I$14 &amp; "]"</f>
        <v>sum development [DOL]</v>
      </c>
      <c r="E19" s="264">
        <f>SUM(E24:E33)</f>
        <v>0</v>
      </c>
      <c r="F19" s="117"/>
      <c r="G19" s="117"/>
      <c r="H19" s="114"/>
      <c r="I19" s="239"/>
    </row>
    <row r="20" spans="4:9" ht="15.5" x14ac:dyDescent="0.25">
      <c r="D20" s="263" t="str">
        <f xml:space="preserve"> "sum series support [" &amp; $I$14 &amp; "]"</f>
        <v>sum series support [DOL]</v>
      </c>
      <c r="E20" s="264">
        <f>SUM(I24:I39)</f>
        <v>0</v>
      </c>
      <c r="F20" s="117"/>
      <c r="G20" s="117"/>
      <c r="H20" s="114"/>
      <c r="I20" s="239"/>
    </row>
    <row r="21" spans="4:9" ht="16" thickBot="1" x14ac:dyDescent="0.3">
      <c r="D21" s="265"/>
      <c r="E21" s="266"/>
      <c r="F21" s="117"/>
      <c r="G21" s="117"/>
      <c r="I21" s="115"/>
    </row>
    <row r="22" spans="4:9" ht="12.75" customHeight="1" thickBot="1" x14ac:dyDescent="0.35">
      <c r="D22" s="274" t="s">
        <v>265</v>
      </c>
      <c r="E22" s="275"/>
      <c r="F22" s="1166" t="s">
        <v>20</v>
      </c>
      <c r="G22" s="1167"/>
      <c r="H22" s="276" t="s">
        <v>266</v>
      </c>
      <c r="I22" s="277"/>
    </row>
    <row r="23" spans="4:9" ht="13" x14ac:dyDescent="0.3">
      <c r="D23" s="449"/>
      <c r="E23" s="267" t="str">
        <f xml:space="preserve"> "sum until SOP [" &amp; $I$14 &amp; "]"</f>
        <v>sum until SOP [DOL]</v>
      </c>
      <c r="F23" s="1165" t="s">
        <v>22</v>
      </c>
      <c r="G23" s="1164"/>
      <c r="H23" s="267"/>
      <c r="I23" s="267" t="str">
        <f xml:space="preserve"> "sum after SOP [" &amp; $I$14 &amp; "]"</f>
        <v>sum after SOP [DOL]</v>
      </c>
    </row>
    <row r="24" spans="4:9" ht="13" x14ac:dyDescent="0.3">
      <c r="D24" s="270" t="s">
        <v>267</v>
      </c>
      <c r="E24" s="268">
        <f>'Entwicklungskosten (DE)'!AO29</f>
        <v>0</v>
      </c>
      <c r="F24" s="1165"/>
      <c r="G24" s="1164"/>
      <c r="H24" s="270" t="s">
        <v>267</v>
      </c>
      <c r="I24" s="268">
        <f>'Serienbetreuung (DE)'!EB34</f>
        <v>0</v>
      </c>
    </row>
    <row r="25" spans="4:9" ht="13" x14ac:dyDescent="0.3">
      <c r="D25" s="270" t="s">
        <v>268</v>
      </c>
      <c r="E25" s="268">
        <f>'Entwicklungskosten (DE)'!AO39</f>
        <v>0</v>
      </c>
      <c r="F25" s="1165"/>
      <c r="G25" s="1164"/>
      <c r="H25" s="270" t="s">
        <v>269</v>
      </c>
      <c r="I25" s="268">
        <f>'Serienbetreuung (DE)'!EB44</f>
        <v>0</v>
      </c>
    </row>
    <row r="26" spans="4:9" ht="13" x14ac:dyDescent="0.3">
      <c r="D26" s="270"/>
      <c r="E26" s="268">
        <f>'Entwicklungskosten (DE)'!AO40</f>
        <v>0</v>
      </c>
      <c r="F26" s="1165"/>
      <c r="G26" s="1164"/>
      <c r="H26" s="270" t="s">
        <v>270</v>
      </c>
      <c r="I26" s="268">
        <f>'Serienbetreuung (DE)'!EB84+'Serienbetreuung (DE)'!EB93</f>
        <v>0</v>
      </c>
    </row>
    <row r="27" spans="4:9" ht="5.25" customHeight="1" x14ac:dyDescent="0.3">
      <c r="D27" s="270"/>
      <c r="E27" s="269"/>
      <c r="F27" s="1165"/>
      <c r="G27" s="1164"/>
      <c r="H27" s="269"/>
      <c r="I27" s="269"/>
    </row>
    <row r="28" spans="4:9" ht="13" x14ac:dyDescent="0.3">
      <c r="D28" s="270" t="str">
        <f>'Development Cost (EN)'!D44</f>
        <v>labor costs project management</v>
      </c>
      <c r="E28" s="268">
        <f>'Entwicklungskosten (DE)'!AO48</f>
        <v>0</v>
      </c>
      <c r="F28" s="1165"/>
      <c r="G28" s="1164"/>
      <c r="H28" s="271" t="str">
        <f>'Series Support (EN)'!D102</f>
        <v>AP 1.1: Series support - maintenance ongoing projects</v>
      </c>
      <c r="I28" s="268">
        <f>'Serienbetreuung (DE)'!EB102</f>
        <v>0</v>
      </c>
    </row>
    <row r="29" spans="4:9" ht="13" x14ac:dyDescent="0.3">
      <c r="D29" s="270" t="str">
        <f>'Development Cost (EN)'!D51</f>
        <v>labor costs requirements management</v>
      </c>
      <c r="E29" s="268">
        <f>'Entwicklungskosten (DE)'!AO57</f>
        <v>0</v>
      </c>
      <c r="F29" s="1165"/>
      <c r="G29" s="1164"/>
      <c r="H29" s="271" t="str">
        <f>'Series Support (EN)'!D107</f>
        <v>AP 1.2: Project management and quality control</v>
      </c>
      <c r="I29" s="268">
        <f>'Serienbetreuung (DE)'!EB107</f>
        <v>0</v>
      </c>
    </row>
    <row r="30" spans="4:9" ht="13" x14ac:dyDescent="0.3">
      <c r="D30" s="270" t="str">
        <f>'Development Cost (EN)'!D60</f>
        <v>labor costs architecture and design</v>
      </c>
      <c r="E30" s="268">
        <f>'Entwicklungskosten (DE)'!AO66</f>
        <v>0</v>
      </c>
      <c r="F30" s="1165"/>
      <c r="G30" s="1164"/>
      <c r="H30" s="271" t="str">
        <f>'Series Support (EN)'!D115</f>
        <v>AP 2.1: Implementation change request small</v>
      </c>
      <c r="I30" s="268">
        <f>'Serienbetreuung (DE)'!EB115</f>
        <v>0</v>
      </c>
    </row>
    <row r="31" spans="4:9" ht="13" x14ac:dyDescent="0.3">
      <c r="D31" s="270" t="str">
        <f>'Development Cost (EN)'!D69</f>
        <v>labor costs function development</v>
      </c>
      <c r="E31" s="268">
        <f>'Entwicklungskosten (DE)'!AO79</f>
        <v>0</v>
      </c>
      <c r="F31" s="1165"/>
      <c r="G31" s="1164"/>
      <c r="H31" s="271" t="str">
        <f>'Series Support (EN)'!D122</f>
        <v>AP 2.2: Implementation change request medium</v>
      </c>
      <c r="I31" s="268">
        <f>'Serienbetreuung (DE)'!EB122</f>
        <v>0</v>
      </c>
    </row>
    <row r="32" spans="4:9" ht="13" x14ac:dyDescent="0.3">
      <c r="D32" s="270" t="str">
        <f>'Development Cost (EN)'!D82</f>
        <v>labor costs integration and testing</v>
      </c>
      <c r="E32" s="268">
        <f>'Entwicklungskosten (DE)'!AO90</f>
        <v>0</v>
      </c>
      <c r="F32" s="1165"/>
      <c r="G32" s="1164"/>
      <c r="H32" s="271" t="str">
        <f>'Series Support (EN)'!D129</f>
        <v>AP 2.2: Implementation change request big</v>
      </c>
      <c r="I32" s="268">
        <f>'Serienbetreuung (DE)'!EB129</f>
        <v>0</v>
      </c>
    </row>
    <row r="33" spans="4:9" ht="13" x14ac:dyDescent="0.3">
      <c r="D33" s="270" t="str">
        <f>'Development Cost (EN)'!D93</f>
        <v>labor costs support</v>
      </c>
      <c r="E33" s="268">
        <f>'Entwicklungskosten (DE)'!AO101</f>
        <v>0</v>
      </c>
      <c r="F33" s="1165"/>
      <c r="G33" s="1164"/>
      <c r="H33" s="271" t="str">
        <f>'Series Support (EN)'!D140</f>
        <v>AP 3.1: Provision L2 DevDrop release</v>
      </c>
      <c r="I33" s="268">
        <f>'Serienbetreuung (DE)'!EB140</f>
        <v>0</v>
      </c>
    </row>
    <row r="34" spans="4:9" ht="12.75" customHeight="1" thickBot="1" x14ac:dyDescent="0.35">
      <c r="D34" s="450"/>
      <c r="E34" s="273"/>
      <c r="F34" s="1165"/>
      <c r="G34" s="1164"/>
      <c r="H34" s="271" t="str">
        <f>'Series Support (EN)'!D148</f>
        <v>AP 3.2: Provision L3 development release</v>
      </c>
      <c r="I34" s="268">
        <f>'Serienbetreuung (DE)'!EB148</f>
        <v>0</v>
      </c>
    </row>
    <row r="35" spans="4:9" ht="12.75" customHeight="1" x14ac:dyDescent="0.3">
      <c r="D35" s="1168" t="s">
        <v>271</v>
      </c>
      <c r="E35" s="1169"/>
      <c r="F35" s="1163"/>
      <c r="G35" s="1164"/>
      <c r="H35" s="271" t="str">
        <f>'Series Support (EN)'!D156</f>
        <v>AP 3.3: Provision L4 series release</v>
      </c>
      <c r="I35" s="268">
        <f>'Serienbetreuung (DE)'!EB156</f>
        <v>0</v>
      </c>
    </row>
    <row r="36" spans="4:9" ht="13" x14ac:dyDescent="0.3">
      <c r="D36" s="1170"/>
      <c r="E36" s="1171"/>
      <c r="F36" s="1163"/>
      <c r="G36" s="1164"/>
      <c r="H36" s="271" t="str">
        <f>'Series Support (EN)'!D164</f>
        <v>AP 3.4: Plattform Integration</v>
      </c>
      <c r="I36" s="268">
        <f>'Serienbetreuung (DE)'!EB164</f>
        <v>0</v>
      </c>
    </row>
    <row r="37" spans="4:9" ht="13" x14ac:dyDescent="0.3">
      <c r="D37" s="1170"/>
      <c r="E37" s="1171"/>
      <c r="F37" s="1163"/>
      <c r="G37" s="1164"/>
      <c r="H37" s="271" t="str">
        <f>'Series Support (EN)'!D175</f>
        <v>AP 5.1: Support 1st-Level</v>
      </c>
      <c r="I37" s="268">
        <f>'Serienbetreuung (DE)'!EB175</f>
        <v>0</v>
      </c>
    </row>
    <row r="38" spans="4:9" ht="13" x14ac:dyDescent="0.3">
      <c r="D38" s="1170"/>
      <c r="E38" s="1171"/>
      <c r="F38" s="1163"/>
      <c r="G38" s="1164"/>
      <c r="H38" s="271" t="str">
        <f>'Series Support (EN)'!D180</f>
        <v>AP 5.2: Support 2nd-Level</v>
      </c>
      <c r="I38" s="268">
        <f>'Serienbetreuung (DE)'!EB180</f>
        <v>0</v>
      </c>
    </row>
    <row r="39" spans="4:9" ht="13.5" thickBot="1" x14ac:dyDescent="0.35">
      <c r="D39" s="1172"/>
      <c r="E39" s="1173"/>
      <c r="F39" s="1174"/>
      <c r="G39" s="1175"/>
      <c r="H39" s="272" t="str">
        <f>'Series Support (EN)'!D185</f>
        <v>AP 5.3: Support 3rd-Level</v>
      </c>
      <c r="I39" s="278">
        <f>'Serienbetreuung (DE)'!EB185</f>
        <v>0</v>
      </c>
    </row>
    <row r="40" spans="4:9" ht="3.75" customHeight="1" x14ac:dyDescent="0.25"/>
  </sheetData>
  <mergeCells count="22">
    <mergeCell ref="F30:G30"/>
    <mergeCell ref="D1:E6"/>
    <mergeCell ref="H1:I6"/>
    <mergeCell ref="D7:I8"/>
    <mergeCell ref="F22:G22"/>
    <mergeCell ref="F23:G23"/>
    <mergeCell ref="F24:G24"/>
    <mergeCell ref="F25:G25"/>
    <mergeCell ref="F26:G26"/>
    <mergeCell ref="F27:G27"/>
    <mergeCell ref="F28:G28"/>
    <mergeCell ref="F29:G29"/>
    <mergeCell ref="F31:G31"/>
    <mergeCell ref="F32:G32"/>
    <mergeCell ref="F33:G33"/>
    <mergeCell ref="F34:G34"/>
    <mergeCell ref="D35:E39"/>
    <mergeCell ref="F35:G35"/>
    <mergeCell ref="F36:G36"/>
    <mergeCell ref="F37:G37"/>
    <mergeCell ref="F38:G38"/>
    <mergeCell ref="F39:G39"/>
  </mergeCells>
  <dataValidations disablePrompts="1" count="1">
    <dataValidation type="list" allowBlank="1" showInputMessage="1" showErrorMessage="1" sqref="I14">
      <formula1>currencies</formula1>
    </dataValidation>
  </dataValidations>
  <pageMargins left="0.7" right="0.7" top="0.78740157499999996" bottom="0.78740157499999996" header="0.3" footer="0.3"/>
  <pageSetup orientation="portrait" r:id="rId1"/>
  <headerFooter>
    <oddHeader>&amp;L&amp;"Arial"&amp;8&amp;K000000INTERNAL&amp;1#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 summaryRight="0"/>
    <pageSetUpPr fitToPage="1"/>
  </sheetPr>
  <dimension ref="A1:CL105"/>
  <sheetViews>
    <sheetView zoomScale="80" zoomScaleNormal="80" workbookViewId="0">
      <pane xSplit="12" ySplit="14" topLeftCell="M15" activePane="bottomRight" state="frozen"/>
      <selection pane="topRight" activeCell="M1" sqref="M1"/>
      <selection pane="bottomLeft" activeCell="A17" sqref="A17"/>
      <selection pane="bottomRight" activeCell="K95" sqref="K95"/>
    </sheetView>
  </sheetViews>
  <sheetFormatPr baseColWidth="10" defaultColWidth="11.453125" defaultRowHeight="22.5" customHeight="1" outlineLevelRow="1" outlineLevelCol="1" x14ac:dyDescent="0.25"/>
  <cols>
    <col min="1" max="2" width="0.81640625" customWidth="1"/>
    <col min="3" max="3" width="6.1796875" bestFit="1" customWidth="1"/>
    <col min="4" max="4" width="31.453125" customWidth="1"/>
    <col min="5" max="5" width="16.54296875" customWidth="1"/>
    <col min="6" max="6" width="22.453125" customWidth="1"/>
    <col min="7" max="7" width="6.453125" customWidth="1"/>
    <col min="8" max="8" width="33.1796875" customWidth="1"/>
    <col min="9" max="9" width="47.1796875" customWidth="1"/>
    <col min="10" max="10" width="11.26953125" bestFit="1" customWidth="1"/>
    <col min="11" max="11" width="13.54296875" bestFit="1" customWidth="1"/>
    <col min="12" max="12" width="7" customWidth="1"/>
    <col min="13" max="13" width="2.7265625" customWidth="1"/>
    <col min="14" max="14" width="21.26953125" customWidth="1" outlineLevel="1"/>
    <col min="15" max="15" width="12.26953125" style="2" customWidth="1" outlineLevel="1"/>
    <col min="16" max="16" width="8.26953125" customWidth="1" outlineLevel="1"/>
    <col min="17" max="17" width="18.7265625" customWidth="1" outlineLevel="1"/>
    <col min="18" max="18" width="16.1796875" style="2" customWidth="1" outlineLevel="1"/>
    <col min="19" max="19" width="8.26953125" customWidth="1" outlineLevel="1"/>
    <col min="20" max="20" width="18.7265625" customWidth="1" outlineLevel="1"/>
    <col min="21" max="21" width="10.81640625" style="2" customWidth="1" outlineLevel="1"/>
    <col min="22" max="22" width="8.26953125" customWidth="1" outlineLevel="1"/>
    <col min="23" max="23" width="18.7265625" customWidth="1" outlineLevel="1"/>
    <col min="24" max="24" width="10.81640625" style="2" customWidth="1" outlineLevel="1"/>
    <col min="25" max="25" width="8.26953125" customWidth="1" outlineLevel="1"/>
    <col min="26" max="26" width="2.7265625" customWidth="1"/>
    <col min="27" max="27" width="18.7265625" customWidth="1" outlineLevel="1"/>
    <col min="28" max="28" width="9.1796875" style="2" customWidth="1" outlineLevel="1"/>
    <col min="29" max="29" width="9.453125" customWidth="1" outlineLevel="1"/>
    <col min="30" max="30" width="18.7265625" customWidth="1" outlineLevel="1"/>
    <col min="31" max="31" width="9.1796875" style="2" customWidth="1" outlineLevel="1"/>
    <col min="32" max="32" width="9.453125" customWidth="1" outlineLevel="1"/>
    <col min="33" max="33" width="18.7265625" customWidth="1" outlineLevel="1"/>
    <col min="34" max="34" width="9.1796875" style="2" customWidth="1" outlineLevel="1"/>
    <col min="35" max="35" width="9.453125" customWidth="1" outlineLevel="1"/>
    <col min="36" max="36" width="18.7265625" customWidth="1" outlineLevel="1"/>
    <col min="37" max="37" width="9.1796875" style="2" customWidth="1" outlineLevel="1"/>
    <col min="38" max="38" width="9.453125" customWidth="1" outlineLevel="1"/>
    <col min="39" max="39" width="2.7265625" customWidth="1"/>
    <col min="40" max="40" width="11.1796875" customWidth="1"/>
    <col min="41" max="41" width="23.7265625" customWidth="1"/>
    <col min="42" max="42" width="1.7265625" customWidth="1"/>
    <col min="43" max="43" width="4.7265625" customWidth="1"/>
  </cols>
  <sheetData>
    <row r="1" spans="1:90" s="16" customFormat="1" ht="28" customHeight="1" thickBot="1" x14ac:dyDescent="0.3">
      <c r="A1"/>
      <c r="B1" s="1202" t="s">
        <v>272</v>
      </c>
      <c r="C1" s="1203"/>
      <c r="D1" s="1203"/>
      <c r="E1" s="1203"/>
      <c r="F1" s="1203"/>
      <c r="G1" s="1203"/>
      <c r="H1" s="1203"/>
      <c r="I1" s="1203"/>
      <c r="J1" s="1203"/>
      <c r="K1" s="1203"/>
      <c r="L1" s="1203"/>
      <c r="M1" s="1203"/>
      <c r="N1" s="1203"/>
      <c r="O1" s="1203"/>
      <c r="P1" s="1203"/>
      <c r="Q1" s="1203"/>
      <c r="R1" s="1203"/>
      <c r="S1" s="1203"/>
      <c r="T1" s="1203"/>
      <c r="U1" s="1203"/>
      <c r="V1" s="1203"/>
      <c r="W1" s="1203"/>
      <c r="X1" s="1203"/>
      <c r="Y1" s="1203"/>
      <c r="Z1" s="1203"/>
      <c r="AA1" s="1203"/>
      <c r="AB1" s="1203"/>
      <c r="AC1" s="1203"/>
      <c r="AD1" s="1203"/>
      <c r="AE1" s="1203"/>
      <c r="AF1" s="1203"/>
      <c r="AG1" s="1203"/>
      <c r="AH1" s="1203"/>
      <c r="AI1" s="1203"/>
      <c r="AJ1" s="1203"/>
      <c r="AK1" s="1203"/>
      <c r="AL1" s="1203"/>
      <c r="AM1" s="1203"/>
      <c r="AN1" s="1203"/>
      <c r="AO1" s="1203"/>
      <c r="AP1" s="1204"/>
      <c r="AQ1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</row>
    <row r="2" spans="1:90" s="16" customFormat="1" ht="15" customHeight="1" outlineLevel="1" x14ac:dyDescent="0.25">
      <c r="A2"/>
      <c r="B2" s="1140"/>
      <c r="C2" s="1141"/>
      <c r="D2" s="1141"/>
      <c r="E2" s="1141"/>
      <c r="F2" s="1141"/>
      <c r="G2" s="1141"/>
      <c r="H2" s="1141"/>
      <c r="I2" s="1141"/>
      <c r="J2" s="1141"/>
      <c r="K2" s="1141"/>
      <c r="L2" s="1141"/>
      <c r="M2" s="1141"/>
      <c r="N2" s="1141"/>
      <c r="O2" s="1142"/>
      <c r="P2" s="1141"/>
      <c r="Q2" s="1141"/>
      <c r="R2" s="1142"/>
      <c r="S2" s="1141"/>
      <c r="T2" s="1141"/>
      <c r="U2" s="1142"/>
      <c r="V2" s="1141"/>
      <c r="W2" s="1141"/>
      <c r="X2" s="1142"/>
      <c r="Y2" s="1141"/>
      <c r="Z2" s="1141"/>
      <c r="AA2" s="1141"/>
      <c r="AB2" s="1142"/>
      <c r="AC2" s="1141"/>
      <c r="AD2" s="1141"/>
      <c r="AE2" s="1142"/>
      <c r="AF2" s="1141"/>
      <c r="AG2" s="1141"/>
      <c r="AH2" s="1142"/>
      <c r="AI2" s="1141"/>
      <c r="AJ2" s="1141"/>
      <c r="AK2" s="1142"/>
      <c r="AL2" s="1141"/>
      <c r="AM2" s="1141"/>
      <c r="AN2" s="1141"/>
      <c r="AO2" s="1141"/>
      <c r="AP2" s="1143"/>
      <c r="AQ2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</row>
    <row r="3" spans="1:90" s="16" customFormat="1" ht="6" customHeight="1" outlineLevel="1" thickBot="1" x14ac:dyDescent="1.8">
      <c r="A3"/>
      <c r="B3" s="11"/>
      <c r="C3" s="279"/>
      <c r="D3" s="279"/>
      <c r="E3"/>
      <c r="F3"/>
      <c r="G3"/>
      <c r="H3"/>
      <c r="I3"/>
      <c r="J3"/>
      <c r="K3"/>
      <c r="L3"/>
      <c r="M3"/>
      <c r="N3"/>
      <c r="O3" s="2"/>
      <c r="P3"/>
      <c r="Q3"/>
      <c r="R3" s="2"/>
      <c r="S3"/>
      <c r="T3"/>
      <c r="U3" s="2"/>
      <c r="V3"/>
      <c r="W3"/>
      <c r="X3" s="2"/>
      <c r="Y3"/>
      <c r="Z3"/>
      <c r="AA3" s="83"/>
      <c r="AB3" s="83"/>
      <c r="AC3" s="83"/>
      <c r="AD3" s="83"/>
      <c r="AE3" s="83"/>
      <c r="AF3" s="83"/>
      <c r="AG3"/>
      <c r="AH3" s="2"/>
      <c r="AI3"/>
      <c r="AJ3"/>
      <c r="AK3" s="2"/>
      <c r="AL3"/>
      <c r="AM3"/>
      <c r="AN3"/>
      <c r="AO3"/>
      <c r="AP3" s="10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 s="57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</row>
    <row r="4" spans="1:90" s="16" customFormat="1" ht="16" customHeight="1" outlineLevel="1" x14ac:dyDescent="0.25">
      <c r="A4"/>
      <c r="B4" s="65"/>
      <c r="C4" s="417"/>
      <c r="D4" s="418" t="s">
        <v>273</v>
      </c>
      <c r="E4" s="419" t="s">
        <v>28</v>
      </c>
      <c r="F4" s="69"/>
      <c r="G4" s="245"/>
      <c r="H4" s="418" t="s">
        <v>274</v>
      </c>
      <c r="I4" s="1209"/>
      <c r="J4" s="1209"/>
      <c r="K4" s="1210"/>
      <c r="L4" s="69"/>
      <c r="M4" s="57"/>
      <c r="N4" s="1060" t="s">
        <v>249</v>
      </c>
      <c r="O4" s="72"/>
      <c r="P4" s="66"/>
      <c r="Q4" s="69"/>
      <c r="R4" s="77"/>
      <c r="S4" s="69"/>
      <c r="T4" s="69"/>
      <c r="U4" s="77"/>
      <c r="V4" s="57"/>
      <c r="W4" s="57"/>
      <c r="X4" s="1144"/>
      <c r="Y4" s="57"/>
      <c r="Z4" s="57"/>
      <c r="AA4" s="57"/>
      <c r="AB4" s="1144"/>
      <c r="AC4" s="57"/>
      <c r="AD4" s="57"/>
      <c r="AE4" s="1144"/>
      <c r="AF4" s="57"/>
      <c r="AG4" s="57"/>
      <c r="AH4" s="1144"/>
      <c r="AI4" s="57"/>
      <c r="AJ4" s="57"/>
      <c r="AK4" s="70"/>
      <c r="AL4" s="70"/>
      <c r="AM4" s="70"/>
      <c r="AN4" s="70"/>
      <c r="AO4" s="70"/>
      <c r="AP4" s="39"/>
      <c r="AQ4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</row>
    <row r="5" spans="1:90" s="16" customFormat="1" ht="16" customHeight="1" outlineLevel="1" x14ac:dyDescent="0.25">
      <c r="A5"/>
      <c r="B5" s="65"/>
      <c r="C5" s="420"/>
      <c r="D5" s="281" t="s">
        <v>275</v>
      </c>
      <c r="E5" s="421" t="s">
        <v>28</v>
      </c>
      <c r="F5" s="67"/>
      <c r="G5" s="425"/>
      <c r="H5" s="282" t="s">
        <v>276</v>
      </c>
      <c r="I5" s="1211"/>
      <c r="J5" s="1211"/>
      <c r="K5" s="1212"/>
      <c r="L5" s="69"/>
      <c r="M5" s="57"/>
      <c r="N5" s="1035" t="s">
        <v>252</v>
      </c>
      <c r="O5" s="72"/>
      <c r="P5" s="66"/>
      <c r="Q5" s="69"/>
      <c r="R5" s="77"/>
      <c r="S5" s="69"/>
      <c r="T5" s="69"/>
      <c r="U5" s="77"/>
      <c r="V5" s="57"/>
      <c r="W5" s="57"/>
      <c r="X5" s="1144"/>
      <c r="Y5" s="57"/>
      <c r="Z5" s="57"/>
      <c r="AA5" s="57"/>
      <c r="AB5" s="1144"/>
      <c r="AC5" s="57"/>
      <c r="AD5" s="57"/>
      <c r="AE5" s="1144"/>
      <c r="AF5" s="57"/>
      <c r="AG5" s="57"/>
      <c r="AH5" s="1144"/>
      <c r="AI5" s="57"/>
      <c r="AJ5" s="57"/>
      <c r="AK5" s="70"/>
      <c r="AL5" s="70"/>
      <c r="AM5" s="70"/>
      <c r="AN5" s="70"/>
      <c r="AO5" s="70"/>
      <c r="AP5" s="39"/>
      <c r="AQ5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</row>
    <row r="6" spans="1:90" s="16" customFormat="1" ht="16" customHeight="1" outlineLevel="1" x14ac:dyDescent="0.25">
      <c r="A6"/>
      <c r="B6" s="65"/>
      <c r="C6" s="420"/>
      <c r="D6" s="281" t="s">
        <v>277</v>
      </c>
      <c r="E6" s="421" t="s">
        <v>28</v>
      </c>
      <c r="F6" s="67"/>
      <c r="G6" s="246"/>
      <c r="H6" s="281" t="s">
        <v>278</v>
      </c>
      <c r="I6" s="1213"/>
      <c r="J6" s="1213"/>
      <c r="K6" s="1214"/>
      <c r="L6" s="69"/>
      <c r="M6" s="57"/>
      <c r="N6" s="1061" t="s">
        <v>255</v>
      </c>
      <c r="O6" s="72"/>
      <c r="P6" s="66"/>
      <c r="Q6" s="69"/>
      <c r="R6" s="77"/>
      <c r="S6" s="69"/>
      <c r="T6" s="69"/>
      <c r="U6" s="77"/>
      <c r="V6" s="57"/>
      <c r="W6" s="57"/>
      <c r="X6" s="1144"/>
      <c r="Y6" s="57"/>
      <c r="Z6" s="57"/>
      <c r="AA6" s="57"/>
      <c r="AB6" s="1144"/>
      <c r="AC6" s="57"/>
      <c r="AD6" s="57"/>
      <c r="AE6" s="1144"/>
      <c r="AF6" s="57"/>
      <c r="AG6" s="57"/>
      <c r="AH6" s="1144"/>
      <c r="AI6" s="57"/>
      <c r="AJ6" s="57"/>
      <c r="AK6" s="70"/>
      <c r="AL6" s="70"/>
      <c r="AM6" s="70"/>
      <c r="AN6" s="70"/>
      <c r="AO6" s="70"/>
      <c r="AP6" s="39"/>
      <c r="AQ6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</row>
    <row r="7" spans="1:90" s="16" customFormat="1" ht="16" customHeight="1" outlineLevel="1" thickBot="1" x14ac:dyDescent="0.3">
      <c r="A7"/>
      <c r="B7" s="65"/>
      <c r="C7" s="422"/>
      <c r="D7" s="423" t="s">
        <v>279</v>
      </c>
      <c r="E7" s="424" t="s">
        <v>28</v>
      </c>
      <c r="F7" s="69"/>
      <c r="G7" s="422"/>
      <c r="H7" s="426" t="s">
        <v>280</v>
      </c>
      <c r="I7" s="1215" t="s">
        <v>281</v>
      </c>
      <c r="J7" s="1215"/>
      <c r="K7" s="1216"/>
      <c r="L7" s="69"/>
      <c r="M7" s="57"/>
      <c r="N7" s="1062" t="s">
        <v>258</v>
      </c>
      <c r="O7" s="72"/>
      <c r="P7" s="66"/>
      <c r="Q7" s="69"/>
      <c r="R7" s="77"/>
      <c r="S7" s="69"/>
      <c r="T7" s="69"/>
      <c r="U7" s="77"/>
      <c r="V7" s="57"/>
      <c r="W7" s="57"/>
      <c r="X7" s="1144"/>
      <c r="Y7" s="57"/>
      <c r="Z7" s="57"/>
      <c r="AA7" s="57"/>
      <c r="AB7" s="1144"/>
      <c r="AC7" s="57"/>
      <c r="AD7" s="57"/>
      <c r="AE7" s="1144"/>
      <c r="AF7" s="57"/>
      <c r="AG7" s="57"/>
      <c r="AH7" s="1144"/>
      <c r="AI7" s="57"/>
      <c r="AJ7" s="57"/>
      <c r="AK7" s="70"/>
      <c r="AL7" s="70"/>
      <c r="AM7" s="70"/>
      <c r="AN7" s="70"/>
      <c r="AO7" s="70"/>
      <c r="AP7" s="39"/>
      <c r="AQ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</row>
    <row r="8" spans="1:90" s="16" customFormat="1" ht="8.25" customHeight="1" outlineLevel="1" thickBot="1" x14ac:dyDescent="0.3">
      <c r="A8"/>
      <c r="B8" s="64"/>
      <c r="C8" s="4"/>
      <c r="D8" s="4"/>
      <c r="E8" s="4"/>
      <c r="F8" s="4"/>
      <c r="G8" s="4"/>
      <c r="H8" s="4"/>
      <c r="I8" s="4"/>
      <c r="J8"/>
      <c r="K8"/>
      <c r="L8" s="1141"/>
      <c r="M8" s="38"/>
      <c r="N8" s="38"/>
      <c r="O8" s="73"/>
      <c r="P8" s="38"/>
      <c r="Q8" s="38"/>
      <c r="R8" s="73"/>
      <c r="S8" s="38"/>
      <c r="T8" s="38"/>
      <c r="U8" s="73"/>
      <c r="V8" s="38"/>
      <c r="W8" s="38"/>
      <c r="X8" s="73"/>
      <c r="Y8" s="38"/>
      <c r="Z8" s="38"/>
      <c r="AA8" s="38"/>
      <c r="AB8" s="73"/>
      <c r="AC8" s="38"/>
      <c r="AD8" s="38"/>
      <c r="AE8" s="73"/>
      <c r="AF8" s="38"/>
      <c r="AG8" s="38"/>
      <c r="AH8" s="73"/>
      <c r="AI8" s="38"/>
      <c r="AJ8" s="38"/>
      <c r="AK8" s="73"/>
      <c r="AL8" s="38"/>
      <c r="AM8" s="38"/>
      <c r="AN8" s="38"/>
      <c r="AO8" s="38"/>
      <c r="AP8" s="39"/>
      <c r="AQ8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</row>
    <row r="9" spans="1:90" s="16" customFormat="1" ht="20.5" thickBot="1" x14ac:dyDescent="0.3">
      <c r="A9"/>
      <c r="B9" s="43"/>
      <c r="C9" s="41"/>
      <c r="D9" s="41"/>
      <c r="E9" s="1208"/>
      <c r="F9" s="1208"/>
      <c r="G9" s="1208"/>
      <c r="H9" s="1208"/>
      <c r="I9" s="1208"/>
      <c r="J9" s="1208"/>
      <c r="K9" s="60"/>
      <c r="L9" s="30" t="s">
        <v>36</v>
      </c>
      <c r="M9" s="31"/>
      <c r="N9" s="1205" t="s">
        <v>282</v>
      </c>
      <c r="O9" s="1206"/>
      <c r="P9" s="1206"/>
      <c r="Q9" s="1206"/>
      <c r="R9" s="1206"/>
      <c r="S9" s="1206"/>
      <c r="T9" s="1206"/>
      <c r="U9" s="1206"/>
      <c r="V9" s="1206"/>
      <c r="W9" s="1206"/>
      <c r="X9" s="1206"/>
      <c r="Y9" s="1207"/>
      <c r="Z9" s="310"/>
      <c r="AA9" s="1205" t="s">
        <v>282</v>
      </c>
      <c r="AB9" s="1206"/>
      <c r="AC9" s="1206"/>
      <c r="AD9" s="1206"/>
      <c r="AE9" s="1206"/>
      <c r="AF9" s="1206"/>
      <c r="AG9" s="1206"/>
      <c r="AH9" s="1206"/>
      <c r="AI9" s="1206"/>
      <c r="AJ9" s="1206"/>
      <c r="AK9" s="1206"/>
      <c r="AL9" s="1207"/>
      <c r="AM9" s="310"/>
      <c r="AN9" s="1178" t="s">
        <v>283</v>
      </c>
      <c r="AO9" s="1179"/>
      <c r="AP9" s="40"/>
      <c r="AQ9"/>
      <c r="AR9" s="1217"/>
      <c r="AS9" s="1217"/>
      <c r="AT9" s="1217"/>
      <c r="AU9" s="1208"/>
      <c r="AV9" s="1208"/>
      <c r="AW9" s="1208"/>
      <c r="AX9" s="1188"/>
      <c r="AY9" s="1188"/>
      <c r="AZ9" s="1188"/>
      <c r="BA9" s="1188"/>
      <c r="BB9" s="1188"/>
      <c r="BC9" s="1188"/>
      <c r="BD9" s="1189"/>
      <c r="BE9" s="1189"/>
      <c r="BF9" s="1182"/>
      <c r="BG9" s="1187"/>
      <c r="BH9" s="1182"/>
      <c r="BI9" s="1187"/>
      <c r="BJ9" s="1182"/>
      <c r="BK9" s="1187"/>
      <c r="BL9" s="1182"/>
      <c r="BM9" s="1182"/>
      <c r="BN9" s="1182"/>
      <c r="BO9" s="57"/>
      <c r="BP9" s="1217"/>
      <c r="BQ9" s="1217"/>
      <c r="BR9" s="1217"/>
      <c r="BS9" s="1208"/>
      <c r="BT9" s="1208"/>
      <c r="BU9" s="1208"/>
      <c r="BV9" s="1188"/>
      <c r="BW9" s="1188"/>
      <c r="BX9" s="1188"/>
      <c r="BY9" s="1188"/>
      <c r="BZ9" s="1188"/>
      <c r="CA9" s="1188"/>
      <c r="CB9" s="1189"/>
      <c r="CC9" s="1189"/>
      <c r="CD9" s="1182"/>
      <c r="CE9" s="1187"/>
      <c r="CF9" s="1182"/>
      <c r="CG9" s="1187"/>
      <c r="CH9" s="1182"/>
      <c r="CI9" s="1187"/>
      <c r="CJ9" s="1182"/>
      <c r="CK9" s="1182"/>
      <c r="CL9" s="1182"/>
    </row>
    <row r="10" spans="1:90" s="16" customFormat="1" ht="20.5" thickBot="1" x14ac:dyDescent="0.3">
      <c r="A10"/>
      <c r="B10" s="43"/>
      <c r="C10" s="41"/>
      <c r="D10" s="41"/>
      <c r="E10" s="1208"/>
      <c r="F10" s="1208"/>
      <c r="G10" s="1208"/>
      <c r="H10" s="1208"/>
      <c r="I10" s="1208"/>
      <c r="J10" s="1208"/>
      <c r="K10" s="60"/>
      <c r="L10" s="30"/>
      <c r="M10" s="31"/>
      <c r="N10" s="1192" t="s">
        <v>284</v>
      </c>
      <c r="O10" s="1193"/>
      <c r="P10" s="1194"/>
      <c r="Q10" s="1195" t="s">
        <v>284</v>
      </c>
      <c r="R10" s="1193"/>
      <c r="S10" s="1194"/>
      <c r="T10" s="1195" t="s">
        <v>284</v>
      </c>
      <c r="U10" s="1193"/>
      <c r="V10" s="1194"/>
      <c r="W10" s="1195" t="s">
        <v>284</v>
      </c>
      <c r="X10" s="1193"/>
      <c r="Y10" s="1218"/>
      <c r="Z10" s="310"/>
      <c r="AA10" s="1192" t="s">
        <v>284</v>
      </c>
      <c r="AB10" s="1193"/>
      <c r="AC10" s="1194"/>
      <c r="AD10" s="1195" t="s">
        <v>285</v>
      </c>
      <c r="AE10" s="1193"/>
      <c r="AF10" s="1194"/>
      <c r="AG10" s="1195" t="s">
        <v>284</v>
      </c>
      <c r="AH10" s="1193"/>
      <c r="AI10" s="1194"/>
      <c r="AJ10" s="1195" t="s">
        <v>284</v>
      </c>
      <c r="AK10" s="1193"/>
      <c r="AL10" s="1218"/>
      <c r="AM10" s="310"/>
      <c r="AN10" s="1180"/>
      <c r="AO10" s="1181"/>
      <c r="AP10" s="40"/>
      <c r="AQ10"/>
      <c r="AR10" s="1217"/>
      <c r="AS10" s="1217"/>
      <c r="AT10" s="1217"/>
      <c r="AU10" s="1208"/>
      <c r="AV10" s="1208"/>
      <c r="AW10" s="1208"/>
      <c r="AX10" s="1188"/>
      <c r="AY10" s="1188"/>
      <c r="AZ10" s="1188"/>
      <c r="BA10" s="1188"/>
      <c r="BB10" s="1188"/>
      <c r="BC10" s="1188"/>
      <c r="BD10" s="1189"/>
      <c r="BE10" s="1189"/>
      <c r="BF10" s="1182"/>
      <c r="BG10" s="1187"/>
      <c r="BH10" s="1182"/>
      <c r="BI10" s="1187"/>
      <c r="BJ10" s="1182"/>
      <c r="BK10" s="1187"/>
      <c r="BL10" s="1182"/>
      <c r="BM10" s="1182"/>
      <c r="BN10" s="1182"/>
      <c r="BO10" s="57"/>
      <c r="BP10" s="1217"/>
      <c r="BQ10" s="1217"/>
      <c r="BR10" s="1217"/>
      <c r="BS10" s="1208"/>
      <c r="BT10" s="1208"/>
      <c r="BU10" s="1208"/>
      <c r="BV10" s="1188"/>
      <c r="BW10" s="1188"/>
      <c r="BX10" s="1188"/>
      <c r="BY10" s="1188"/>
      <c r="BZ10" s="1188"/>
      <c r="CA10" s="1188"/>
      <c r="CB10" s="1189"/>
      <c r="CC10" s="1189"/>
      <c r="CD10" s="1182"/>
      <c r="CE10" s="1187"/>
      <c r="CF10" s="1182"/>
      <c r="CG10" s="1187"/>
      <c r="CH10" s="1182"/>
      <c r="CI10" s="1187"/>
      <c r="CJ10" s="1182"/>
      <c r="CK10" s="1182"/>
      <c r="CL10" s="1182"/>
    </row>
    <row r="11" spans="1:90" s="16" customFormat="1" ht="22.5" customHeight="1" x14ac:dyDescent="0.25">
      <c r="A11"/>
      <c r="B11" s="11"/>
      <c r="C11" s="15"/>
      <c r="D11" s="284" t="s">
        <v>286</v>
      </c>
      <c r="E11" s="1251">
        <f t="shared" ref="E11:E13" si="0">AO11</f>
        <v>0</v>
      </c>
      <c r="F11" s="1251"/>
      <c r="G11" s="1251"/>
      <c r="H11" s="1251"/>
      <c r="I11" s="1251"/>
      <c r="J11" s="1251"/>
      <c r="K11" s="1251"/>
      <c r="L11" s="1252"/>
      <c r="M11" s="32"/>
      <c r="N11" s="370">
        <f t="shared" ref="N11:Y11" si="1">SUM(N48,N57,N66,N79,N90,N101)</f>
        <v>0</v>
      </c>
      <c r="O11" s="371">
        <f t="shared" si="1"/>
        <v>0</v>
      </c>
      <c r="P11" s="372">
        <f t="shared" si="1"/>
        <v>0</v>
      </c>
      <c r="Q11" s="373">
        <f t="shared" si="1"/>
        <v>0</v>
      </c>
      <c r="R11" s="371">
        <f t="shared" si="1"/>
        <v>0</v>
      </c>
      <c r="S11" s="372">
        <f t="shared" si="1"/>
        <v>0</v>
      </c>
      <c r="T11" s="373">
        <f t="shared" si="1"/>
        <v>0</v>
      </c>
      <c r="U11" s="371">
        <f t="shared" si="1"/>
        <v>0</v>
      </c>
      <c r="V11" s="372">
        <f t="shared" si="1"/>
        <v>0</v>
      </c>
      <c r="W11" s="373">
        <f t="shared" si="1"/>
        <v>0</v>
      </c>
      <c r="X11" s="371">
        <f t="shared" si="1"/>
        <v>0</v>
      </c>
      <c r="Y11" s="374">
        <f t="shared" si="1"/>
        <v>0</v>
      </c>
      <c r="Z11" s="380"/>
      <c r="AA11" s="370">
        <f t="shared" ref="AA11:AL11" si="2">SUM(AA48,AA57,AA66,AA79,AA90,AA101)</f>
        <v>0</v>
      </c>
      <c r="AB11" s="371">
        <f t="shared" si="2"/>
        <v>0</v>
      </c>
      <c r="AC11" s="372">
        <f t="shared" si="2"/>
        <v>0</v>
      </c>
      <c r="AD11" s="373">
        <f t="shared" si="2"/>
        <v>0</v>
      </c>
      <c r="AE11" s="371">
        <f t="shared" si="2"/>
        <v>0</v>
      </c>
      <c r="AF11" s="372">
        <f t="shared" si="2"/>
        <v>0</v>
      </c>
      <c r="AG11" s="373">
        <f t="shared" si="2"/>
        <v>0</v>
      </c>
      <c r="AH11" s="371">
        <f t="shared" si="2"/>
        <v>0</v>
      </c>
      <c r="AI11" s="372">
        <f t="shared" si="2"/>
        <v>0</v>
      </c>
      <c r="AJ11" s="373">
        <f t="shared" si="2"/>
        <v>0</v>
      </c>
      <c r="AK11" s="371">
        <f t="shared" si="2"/>
        <v>0</v>
      </c>
      <c r="AL11" s="374">
        <f t="shared" si="2"/>
        <v>0</v>
      </c>
      <c r="AM11" s="369"/>
      <c r="AN11" s="311">
        <f>SUM(AN48,AN57,AN66,AN79,AN90,AN101)</f>
        <v>0</v>
      </c>
      <c r="AO11" s="312">
        <f>SUM(AO48,AO57,AO66,AO79,AO90,AO101)</f>
        <v>0</v>
      </c>
      <c r="AP11" s="45"/>
      <c r="AQ11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</row>
    <row r="12" spans="1:90" s="16" customFormat="1" ht="22.5" customHeight="1" x14ac:dyDescent="0.25">
      <c r="A12"/>
      <c r="B12" s="11"/>
      <c r="C12"/>
      <c r="D12" s="285" t="s">
        <v>287</v>
      </c>
      <c r="E12" s="1253">
        <f t="shared" si="0"/>
        <v>0</v>
      </c>
      <c r="F12" s="1253"/>
      <c r="G12" s="1253"/>
      <c r="H12" s="1253"/>
      <c r="I12" s="1253"/>
      <c r="J12" s="1253"/>
      <c r="K12" s="1253"/>
      <c r="L12" s="1254"/>
      <c r="M12" s="32"/>
      <c r="N12" s="285"/>
      <c r="O12" s="309"/>
      <c r="P12" s="308">
        <f>SUM(P29,P41)</f>
        <v>0</v>
      </c>
      <c r="Q12" s="283"/>
      <c r="R12" s="309"/>
      <c r="S12" s="308">
        <f>SUM(S29,S41)</f>
        <v>0</v>
      </c>
      <c r="T12" s="283"/>
      <c r="U12" s="309"/>
      <c r="V12" s="308">
        <f>SUM(V29,V41)</f>
        <v>0</v>
      </c>
      <c r="W12" s="283"/>
      <c r="X12" s="309"/>
      <c r="Y12" s="375">
        <f>SUM(Y29,Y41)</f>
        <v>0</v>
      </c>
      <c r="Z12" s="380"/>
      <c r="AA12" s="285"/>
      <c r="AB12" s="309"/>
      <c r="AC12" s="308">
        <f>SUM(AC29,AC41)</f>
        <v>0</v>
      </c>
      <c r="AD12" s="283"/>
      <c r="AE12" s="309"/>
      <c r="AF12" s="308">
        <f>SUM(AF29,AF41)</f>
        <v>0</v>
      </c>
      <c r="AG12" s="283"/>
      <c r="AH12" s="309"/>
      <c r="AI12" s="308">
        <f>SUM(AI29,AI41)</f>
        <v>0</v>
      </c>
      <c r="AJ12" s="283"/>
      <c r="AK12" s="309"/>
      <c r="AL12" s="375">
        <f>SUM(AL29,AL41)</f>
        <v>0</v>
      </c>
      <c r="AM12" s="369"/>
      <c r="AN12" s="309"/>
      <c r="AO12" s="308">
        <f>SUM(AO29,AO41)</f>
        <v>0</v>
      </c>
      <c r="AP12" s="37"/>
      <c r="AQ12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</row>
    <row r="13" spans="1:90" s="16" customFormat="1" ht="22.5" customHeight="1" thickBot="1" x14ac:dyDescent="0.3">
      <c r="A13"/>
      <c r="B13" s="48"/>
      <c r="C13" s="17"/>
      <c r="D13" s="286" t="s">
        <v>288</v>
      </c>
      <c r="E13" s="1176">
        <f t="shared" si="0"/>
        <v>0</v>
      </c>
      <c r="F13" s="1176"/>
      <c r="G13" s="1176"/>
      <c r="H13" s="1176"/>
      <c r="I13" s="1176"/>
      <c r="J13" s="1176"/>
      <c r="K13" s="1176"/>
      <c r="L13" s="1177"/>
      <c r="M13" s="36"/>
      <c r="N13" s="286"/>
      <c r="O13" s="376"/>
      <c r="P13" s="377">
        <f>P11+P12</f>
        <v>0</v>
      </c>
      <c r="Q13" s="378"/>
      <c r="R13" s="376"/>
      <c r="S13" s="377">
        <f>S11+S12</f>
        <v>0</v>
      </c>
      <c r="T13" s="378"/>
      <c r="U13" s="376"/>
      <c r="V13" s="377">
        <f>V11+V12</f>
        <v>0</v>
      </c>
      <c r="W13" s="378"/>
      <c r="X13" s="376"/>
      <c r="Y13" s="379">
        <f>Y11+Y12</f>
        <v>0</v>
      </c>
      <c r="Z13" s="380"/>
      <c r="AA13" s="286"/>
      <c r="AB13" s="376"/>
      <c r="AC13" s="377">
        <f>AC11+AC12</f>
        <v>0</v>
      </c>
      <c r="AD13" s="378"/>
      <c r="AE13" s="376"/>
      <c r="AF13" s="377">
        <f>AF11+AF12</f>
        <v>0</v>
      </c>
      <c r="AG13" s="378"/>
      <c r="AH13" s="376"/>
      <c r="AI13" s="377">
        <f>AI11+AI12</f>
        <v>0</v>
      </c>
      <c r="AJ13" s="378"/>
      <c r="AK13" s="376"/>
      <c r="AL13" s="379">
        <f>AL11+AL12</f>
        <v>0</v>
      </c>
      <c r="AM13" s="369"/>
      <c r="AN13" s="309"/>
      <c r="AO13" s="308">
        <f>AO11+AO12</f>
        <v>0</v>
      </c>
      <c r="AP13" s="37"/>
      <c r="AQ13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</row>
    <row r="14" spans="1:90" ht="6" customHeight="1" x14ac:dyDescent="0.25"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61"/>
      <c r="M14" s="46"/>
      <c r="N14" s="14"/>
      <c r="O14" s="75"/>
      <c r="P14" s="14"/>
      <c r="Q14" s="14"/>
      <c r="R14" s="75"/>
      <c r="S14" s="14"/>
      <c r="T14" s="14"/>
      <c r="U14" s="75"/>
      <c r="V14" s="14"/>
      <c r="W14" s="14"/>
      <c r="X14" s="78"/>
      <c r="Y14" s="46"/>
      <c r="Z14" s="46"/>
      <c r="AA14" s="14"/>
      <c r="AB14" s="78"/>
      <c r="AC14" s="46"/>
      <c r="AD14" s="14"/>
      <c r="AE14" s="78"/>
      <c r="AF14" s="46"/>
      <c r="AG14" s="14"/>
      <c r="AH14" s="78"/>
      <c r="AI14" s="46"/>
      <c r="AJ14" s="14"/>
      <c r="AK14" s="78"/>
      <c r="AL14" s="46"/>
      <c r="AM14" s="46"/>
      <c r="AN14" s="46"/>
      <c r="AO14" s="46"/>
      <c r="AP14" s="47"/>
    </row>
    <row r="15" spans="1:90" s="79" customFormat="1" ht="5.25" customHeight="1" thickBot="1" x14ac:dyDescent="0.3">
      <c r="B15" s="80"/>
      <c r="O15" s="81"/>
      <c r="P15" s="81"/>
      <c r="R15" s="81"/>
      <c r="U15" s="81"/>
      <c r="X15" s="81"/>
      <c r="AB15" s="81"/>
      <c r="AE15" s="81"/>
      <c r="AH15" s="81"/>
      <c r="AK15" s="81"/>
      <c r="AP15" s="82"/>
    </row>
    <row r="16" spans="1:90" s="16" customFormat="1" ht="18" x14ac:dyDescent="0.35">
      <c r="A16" s="10"/>
      <c r="B16" s="11"/>
      <c r="C16" s="296"/>
      <c r="D16" s="297" t="s">
        <v>267</v>
      </c>
      <c r="E16" s="297"/>
      <c r="F16" s="297"/>
      <c r="G16" s="297"/>
      <c r="H16" s="297"/>
      <c r="I16" s="297"/>
      <c r="J16" s="298"/>
      <c r="K16" s="297"/>
      <c r="L16" s="299"/>
      <c r="M16" s="26"/>
      <c r="N16" s="382" t="s">
        <v>289</v>
      </c>
      <c r="O16" s="383" t="s">
        <v>290</v>
      </c>
      <c r="P16" s="383" t="s">
        <v>291</v>
      </c>
      <c r="Q16" s="383" t="s">
        <v>289</v>
      </c>
      <c r="R16" s="383" t="s">
        <v>290</v>
      </c>
      <c r="S16" s="383" t="s">
        <v>291</v>
      </c>
      <c r="T16" s="383" t="s">
        <v>289</v>
      </c>
      <c r="U16" s="383" t="s">
        <v>290</v>
      </c>
      <c r="V16" s="383" t="s">
        <v>291</v>
      </c>
      <c r="W16" s="383" t="s">
        <v>289</v>
      </c>
      <c r="X16" s="383" t="s">
        <v>290</v>
      </c>
      <c r="Y16" s="383" t="s">
        <v>291</v>
      </c>
      <c r="Z16" s="71"/>
      <c r="AA16" s="382" t="s">
        <v>289</v>
      </c>
      <c r="AB16" s="383" t="s">
        <v>290</v>
      </c>
      <c r="AC16" s="383" t="s">
        <v>291</v>
      </c>
      <c r="AD16" s="383" t="s">
        <v>289</v>
      </c>
      <c r="AE16" s="383" t="s">
        <v>290</v>
      </c>
      <c r="AF16" s="383" t="s">
        <v>291</v>
      </c>
      <c r="AG16" s="383" t="s">
        <v>289</v>
      </c>
      <c r="AH16" s="383" t="s">
        <v>290</v>
      </c>
      <c r="AI16" s="383" t="s">
        <v>291</v>
      </c>
      <c r="AJ16" s="383" t="s">
        <v>289</v>
      </c>
      <c r="AK16" s="383" t="s">
        <v>290</v>
      </c>
      <c r="AL16" s="383" t="s">
        <v>291</v>
      </c>
      <c r="AM16" s="26"/>
      <c r="AN16" s="317" t="s">
        <v>290</v>
      </c>
      <c r="AO16" s="313" t="s">
        <v>292</v>
      </c>
      <c r="AP16" s="10"/>
      <c r="AQ16"/>
      <c r="AR16"/>
      <c r="AS16" s="1201"/>
      <c r="AT16" s="1201"/>
      <c r="AU16" s="1201"/>
      <c r="AV16" s="1201"/>
      <c r="AW16" s="1201"/>
      <c r="AX16" s="1201"/>
      <c r="AY16" s="1201"/>
      <c r="AZ16" s="1201"/>
      <c r="BA16" s="1201"/>
      <c r="BB16" s="1201"/>
      <c r="BC16" s="1201"/>
      <c r="BD16" s="1201"/>
      <c r="BE16" s="1201"/>
      <c r="BF16" s="1201"/>
      <c r="BG16" s="1201"/>
      <c r="BH16" s="1201"/>
      <c r="BI16" s="1201"/>
      <c r="BJ16" s="7"/>
      <c r="BK16" s="7"/>
      <c r="BL16" s="20"/>
      <c r="BM16" s="7"/>
      <c r="BN16"/>
      <c r="BO16" s="57"/>
      <c r="BP16"/>
      <c r="BQ16" s="1201"/>
      <c r="BR16" s="1201"/>
      <c r="BS16" s="1201"/>
      <c r="BT16" s="1201"/>
      <c r="BU16" s="1201"/>
      <c r="BV16" s="1201"/>
      <c r="BW16" s="1201"/>
      <c r="BX16" s="1201"/>
      <c r="BY16" s="1201"/>
      <c r="BZ16" s="1201"/>
      <c r="CA16" s="1201"/>
      <c r="CB16" s="1201"/>
      <c r="CC16" s="1201"/>
      <c r="CD16" s="1201"/>
      <c r="CE16" s="1201"/>
      <c r="CF16" s="1201"/>
      <c r="CG16" s="1201"/>
      <c r="CH16" s="7"/>
      <c r="CI16" s="7"/>
      <c r="CJ16" s="20"/>
      <c r="CK16" s="7"/>
      <c r="CL16"/>
    </row>
    <row r="17" spans="1:90" s="16" customFormat="1" ht="15.5" x14ac:dyDescent="0.35">
      <c r="A17" s="10"/>
      <c r="B17" s="11"/>
      <c r="C17" s="300"/>
      <c r="D17" s="289" t="s">
        <v>293</v>
      </c>
      <c r="E17" s="1232" t="s">
        <v>294</v>
      </c>
      <c r="F17" s="1233"/>
      <c r="G17" s="1233"/>
      <c r="H17" s="1233"/>
      <c r="I17" s="1234"/>
      <c r="J17" s="290" t="s">
        <v>295</v>
      </c>
      <c r="K17" s="1235" t="s">
        <v>296</v>
      </c>
      <c r="L17" s="1223"/>
      <c r="M17" s="7"/>
      <c r="N17" s="385" t="str">
        <f>"["&amp; 'Summary (EN)'!$I$14 &amp;"/QU]"</f>
        <v>[DOL/QU]</v>
      </c>
      <c r="O17" s="290" t="s">
        <v>297</v>
      </c>
      <c r="P17" s="290" t="str">
        <f>"["&amp; 'Summary (EN)'!$I$14 &amp; "/QU]"</f>
        <v>[DOL/QU]</v>
      </c>
      <c r="Q17" s="290" t="str">
        <f>"["&amp; 'Summary (EN)'!$I$14 &amp;"/QU]"</f>
        <v>[DOL/QU]</v>
      </c>
      <c r="R17" s="290" t="s">
        <v>51</v>
      </c>
      <c r="S17" s="290" t="str">
        <f>"["&amp; 'Summary (EN)'!$I$14 &amp; "/QU]"</f>
        <v>[DOL/QU]</v>
      </c>
      <c r="T17" s="290" t="str">
        <f>"["&amp; 'Summary (EN)'!$I$14 &amp;"/QU]"</f>
        <v>[DOL/QU]</v>
      </c>
      <c r="U17" s="290" t="s">
        <v>51</v>
      </c>
      <c r="V17" s="290" t="str">
        <f>"["&amp; 'Summary (EN)'!$I$14 &amp; "/QU]"</f>
        <v>[DOL/QU]</v>
      </c>
      <c r="W17" s="290" t="str">
        <f>"["&amp; 'Summary (EN)'!$I$14 &amp;"/QU]"</f>
        <v>[DOL/QU]</v>
      </c>
      <c r="X17" s="290" t="s">
        <v>51</v>
      </c>
      <c r="Y17" s="290" t="str">
        <f>"["&amp; 'Summary (EN)'!$I$14 &amp; "/QU]"</f>
        <v>[DOL/QU]</v>
      </c>
      <c r="Z17" s="21"/>
      <c r="AA17" s="385" t="str">
        <f>"["&amp; 'Summary (EN)'!$I$14 &amp;"/QU]"</f>
        <v>[DOL/QU]</v>
      </c>
      <c r="AB17" s="290" t="s">
        <v>51</v>
      </c>
      <c r="AC17" s="290" t="str">
        <f>"["&amp; 'Summary (EN)'!$I$14 &amp; "/QU]"</f>
        <v>[DOL/QU]</v>
      </c>
      <c r="AD17" s="290" t="str">
        <f>"["&amp; 'Summary (EN)'!$I$14 &amp;"/QU]"</f>
        <v>[DOL/QU]</v>
      </c>
      <c r="AE17" s="290" t="s">
        <v>51</v>
      </c>
      <c r="AF17" s="290" t="str">
        <f>"["&amp; 'Summary (EN)'!$I$14 &amp; "/QU]"</f>
        <v>[DOL/QU]</v>
      </c>
      <c r="AG17" s="290" t="str">
        <f>"["&amp; 'Summary (EN)'!$I$14 &amp;"/QU]"</f>
        <v>[DOL/QU]</v>
      </c>
      <c r="AH17" s="290" t="s">
        <v>51</v>
      </c>
      <c r="AI17" s="290" t="str">
        <f>"["&amp; 'Summary (EN)'!$I$14 &amp; "/QU]"</f>
        <v>[DOL/QU]</v>
      </c>
      <c r="AJ17" s="290" t="str">
        <f>"["&amp; 'Summary (EN)'!$I$14 &amp;"/QU]"</f>
        <v>[DOL/QU]</v>
      </c>
      <c r="AK17" s="290" t="s">
        <v>51</v>
      </c>
      <c r="AL17" s="290" t="str">
        <f>"["&amp; 'Summary (EN)'!$I$14 &amp; "/QU]"</f>
        <v>[DOL/QU]</v>
      </c>
      <c r="AM17" s="7"/>
      <c r="AN17" s="290" t="s">
        <v>297</v>
      </c>
      <c r="AO17" s="290" t="str">
        <f>"["&amp; 'Summary (EN)'!$I$14 &amp; "]"</f>
        <v>[DOL]</v>
      </c>
      <c r="AP17" s="10"/>
      <c r="AQ17"/>
      <c r="AR17"/>
      <c r="AS17" s="21"/>
      <c r="AT17" s="1184"/>
      <c r="AU17" s="1184"/>
      <c r="AV17" s="1184"/>
      <c r="AW17" s="1184"/>
      <c r="AX17" s="1185"/>
      <c r="AY17" s="1185"/>
      <c r="AZ17" s="1185"/>
      <c r="BA17" s="1185"/>
      <c r="BB17" s="1185"/>
      <c r="BC17" s="1185"/>
      <c r="BD17" s="1185"/>
      <c r="BE17" s="1185"/>
      <c r="BF17" s="1185"/>
      <c r="BG17" s="1185"/>
      <c r="BH17" s="1185"/>
      <c r="BI17" s="1185"/>
      <c r="BJ17" s="7"/>
      <c r="BK17" s="7"/>
      <c r="BL17" s="20"/>
      <c r="BM17" s="7"/>
      <c r="BN17"/>
      <c r="BO17" s="57"/>
      <c r="BP17"/>
      <c r="BQ17" s="21"/>
      <c r="BR17" s="1184"/>
      <c r="BS17" s="1184"/>
      <c r="BT17" s="1184"/>
      <c r="BU17" s="1184"/>
      <c r="BV17" s="1185"/>
      <c r="BW17" s="1185"/>
      <c r="BX17" s="1185"/>
      <c r="BY17" s="1185"/>
      <c r="BZ17" s="1185"/>
      <c r="CA17" s="1185"/>
      <c r="CB17" s="1185"/>
      <c r="CC17" s="1185"/>
      <c r="CD17" s="1185"/>
      <c r="CE17" s="1185"/>
      <c r="CF17" s="1185"/>
      <c r="CG17" s="1185"/>
      <c r="CH17" s="7"/>
      <c r="CI17" s="7"/>
      <c r="CJ17" s="20"/>
      <c r="CK17" s="7"/>
      <c r="CL17"/>
    </row>
    <row r="18" spans="1:90" s="16" customFormat="1" ht="16" customHeight="1" x14ac:dyDescent="0.25">
      <c r="A18" s="10"/>
      <c r="B18" s="11"/>
      <c r="C18" s="301" t="str">
        <f t="shared" ref="C18:C27" si="3">"FC" &amp; ROW(C18)-ROW($C$16)-1</f>
        <v>FC1</v>
      </c>
      <c r="D18" s="291" t="s">
        <v>298</v>
      </c>
      <c r="E18" s="1278" t="s">
        <v>299</v>
      </c>
      <c r="F18" s="1279"/>
      <c r="G18" s="1279"/>
      <c r="H18" s="1279"/>
      <c r="I18" s="1279"/>
      <c r="J18" s="294"/>
      <c r="K18" s="1236"/>
      <c r="L18" s="1237"/>
      <c r="M18" s="33"/>
      <c r="N18" s="410"/>
      <c r="O18" s="321"/>
      <c r="P18" s="314">
        <f t="shared" ref="P18:P27" si="4">N18*O18</f>
        <v>0</v>
      </c>
      <c r="Q18" s="325"/>
      <c r="R18" s="321"/>
      <c r="S18" s="314">
        <f t="shared" ref="S18:S27" si="5">Q18*R18</f>
        <v>0</v>
      </c>
      <c r="T18" s="325"/>
      <c r="U18" s="321"/>
      <c r="V18" s="314">
        <f t="shared" ref="V18:V27" si="6">T18*U18</f>
        <v>0</v>
      </c>
      <c r="W18" s="325"/>
      <c r="X18" s="321"/>
      <c r="Y18" s="388">
        <f t="shared" ref="Y18:Y27" si="7">W18*X18</f>
        <v>0</v>
      </c>
      <c r="Z18" s="33"/>
      <c r="AA18" s="387"/>
      <c r="AB18" s="328"/>
      <c r="AC18" s="314">
        <f t="shared" ref="AC18:AC27" si="8">AA18*AB18</f>
        <v>0</v>
      </c>
      <c r="AD18" s="327"/>
      <c r="AE18" s="328"/>
      <c r="AF18" s="314">
        <f t="shared" ref="AF18:AF27" si="9">AD18*AE18</f>
        <v>0</v>
      </c>
      <c r="AG18" s="327"/>
      <c r="AH18" s="328"/>
      <c r="AI18" s="314">
        <f t="shared" ref="AI18:AI27" si="10">AG18*AH18</f>
        <v>0</v>
      </c>
      <c r="AJ18" s="327"/>
      <c r="AK18" s="328"/>
      <c r="AL18" s="388">
        <f t="shared" ref="AL18:AL27" si="11">AJ18*AK18</f>
        <v>0</v>
      </c>
      <c r="AM18" s="33"/>
      <c r="AN18" s="318">
        <f>SUMPRODUCT((N$16:AL$16=O$16)*(N18:AL18))</f>
        <v>0</v>
      </c>
      <c r="AO18" s="319">
        <f>SUMPRODUCT((N$16:AL$16=P$16)*(N18:AL18))</f>
        <v>0</v>
      </c>
      <c r="AP18" s="10"/>
      <c r="AQ18"/>
      <c r="AR18"/>
      <c r="AS18" s="21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 s="22"/>
      <c r="BK18" s="22"/>
      <c r="BL18" s="23"/>
      <c r="BM18" s="24"/>
      <c r="BN18"/>
      <c r="BO18" s="57"/>
      <c r="BP18"/>
      <c r="BQ18" s="21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 s="22"/>
      <c r="CI18" s="22"/>
      <c r="CJ18" s="23"/>
      <c r="CK18" s="24"/>
      <c r="CL18"/>
    </row>
    <row r="19" spans="1:90" s="16" customFormat="1" ht="16" customHeight="1" x14ac:dyDescent="0.25">
      <c r="A19" s="10"/>
      <c r="B19" s="11"/>
      <c r="C19" s="301" t="str">
        <f t="shared" si="3"/>
        <v>FC2</v>
      </c>
      <c r="D19" s="291" t="s">
        <v>300</v>
      </c>
      <c r="E19" s="1280" t="s">
        <v>301</v>
      </c>
      <c r="F19" s="1281"/>
      <c r="G19" s="1281"/>
      <c r="H19" s="1281"/>
      <c r="I19" s="1281"/>
      <c r="J19" s="294"/>
      <c r="K19" s="1190"/>
      <c r="L19" s="1191"/>
      <c r="M19" s="33"/>
      <c r="N19" s="397"/>
      <c r="O19" s="321"/>
      <c r="P19" s="314">
        <f t="shared" si="4"/>
        <v>0</v>
      </c>
      <c r="Q19" s="325"/>
      <c r="R19" s="321"/>
      <c r="S19" s="314">
        <f t="shared" si="5"/>
        <v>0</v>
      </c>
      <c r="T19" s="325"/>
      <c r="U19" s="321"/>
      <c r="V19" s="314">
        <f t="shared" si="6"/>
        <v>0</v>
      </c>
      <c r="W19" s="325"/>
      <c r="X19" s="321"/>
      <c r="Y19" s="388">
        <f t="shared" si="7"/>
        <v>0</v>
      </c>
      <c r="Z19" s="33"/>
      <c r="AA19" s="387"/>
      <c r="AB19" s="328"/>
      <c r="AC19" s="314">
        <f t="shared" si="8"/>
        <v>0</v>
      </c>
      <c r="AD19" s="327"/>
      <c r="AE19" s="328"/>
      <c r="AF19" s="314">
        <f t="shared" si="9"/>
        <v>0</v>
      </c>
      <c r="AG19" s="327"/>
      <c r="AH19" s="328"/>
      <c r="AI19" s="314">
        <f t="shared" si="10"/>
        <v>0</v>
      </c>
      <c r="AJ19" s="327"/>
      <c r="AK19" s="328"/>
      <c r="AL19" s="388">
        <f t="shared" si="11"/>
        <v>0</v>
      </c>
      <c r="AM19" s="33"/>
      <c r="AN19" s="318">
        <f t="shared" ref="AN19:AN27" si="12">SUMPRODUCT((N$16:AL$16=O$16)*(N19:AL19))</f>
        <v>0</v>
      </c>
      <c r="AO19" s="319">
        <f t="shared" ref="AO19:AO27" si="13">SUMPRODUCT((N$16:AL$16=P$16)*(N19:AL19))</f>
        <v>0</v>
      </c>
      <c r="AP19" s="10"/>
      <c r="AQ19"/>
      <c r="AR19"/>
      <c r="AS19" s="21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 s="22"/>
      <c r="BK19" s="22"/>
      <c r="BL19" s="23"/>
      <c r="BM19" s="24"/>
      <c r="BN19"/>
      <c r="BO19" s="57"/>
      <c r="BP19"/>
      <c r="BQ19" s="21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 s="22"/>
      <c r="CI19" s="22"/>
      <c r="CJ19" s="23"/>
      <c r="CK19" s="24"/>
      <c r="CL19"/>
    </row>
    <row r="20" spans="1:90" s="16" customFormat="1" ht="16" customHeight="1" x14ac:dyDescent="0.25">
      <c r="A20" s="10"/>
      <c r="B20" s="11"/>
      <c r="C20" s="301" t="str">
        <f t="shared" si="3"/>
        <v>FC3</v>
      </c>
      <c r="D20" s="291" t="s">
        <v>302</v>
      </c>
      <c r="E20" s="1280"/>
      <c r="F20" s="1281"/>
      <c r="G20" s="1281"/>
      <c r="H20" s="1281"/>
      <c r="I20" s="1281"/>
      <c r="J20" s="294"/>
      <c r="K20" s="1190"/>
      <c r="L20" s="1191"/>
      <c r="M20" s="33"/>
      <c r="N20" s="397"/>
      <c r="O20" s="321"/>
      <c r="P20" s="314">
        <f t="shared" si="4"/>
        <v>0</v>
      </c>
      <c r="Q20" s="325"/>
      <c r="R20" s="321"/>
      <c r="S20" s="314">
        <f t="shared" si="5"/>
        <v>0</v>
      </c>
      <c r="T20" s="325"/>
      <c r="U20" s="321"/>
      <c r="V20" s="314">
        <f t="shared" si="6"/>
        <v>0</v>
      </c>
      <c r="W20" s="325"/>
      <c r="X20" s="321"/>
      <c r="Y20" s="388">
        <f t="shared" si="7"/>
        <v>0</v>
      </c>
      <c r="Z20" s="33"/>
      <c r="AA20" s="387"/>
      <c r="AB20" s="328"/>
      <c r="AC20" s="314">
        <f t="shared" si="8"/>
        <v>0</v>
      </c>
      <c r="AD20" s="327"/>
      <c r="AE20" s="328"/>
      <c r="AF20" s="314">
        <f t="shared" si="9"/>
        <v>0</v>
      </c>
      <c r="AG20" s="327"/>
      <c r="AH20" s="328"/>
      <c r="AI20" s="314">
        <f t="shared" si="10"/>
        <v>0</v>
      </c>
      <c r="AJ20" s="327"/>
      <c r="AK20" s="328"/>
      <c r="AL20" s="388">
        <f t="shared" si="11"/>
        <v>0</v>
      </c>
      <c r="AM20" s="33"/>
      <c r="AN20" s="318">
        <f t="shared" si="12"/>
        <v>0</v>
      </c>
      <c r="AO20" s="319">
        <f t="shared" si="13"/>
        <v>0</v>
      </c>
      <c r="AP20" s="10"/>
      <c r="AQ20" s="11"/>
      <c r="AR20"/>
      <c r="AS20" s="21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 s="22"/>
      <c r="BK20" s="22"/>
      <c r="BL20" s="23"/>
      <c r="BM20" s="24"/>
      <c r="BN20"/>
      <c r="BO20" s="57"/>
      <c r="BP20"/>
      <c r="BQ20" s="21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 s="22"/>
      <c r="CI20" s="22"/>
      <c r="CJ20" s="23"/>
      <c r="CK20" s="24"/>
      <c r="CL20"/>
    </row>
    <row r="21" spans="1:90" s="16" customFormat="1" ht="16" customHeight="1" x14ac:dyDescent="0.25">
      <c r="A21" s="10"/>
      <c r="B21" s="11"/>
      <c r="C21" s="301" t="str">
        <f t="shared" si="3"/>
        <v>FC4</v>
      </c>
      <c r="D21" s="291" t="s">
        <v>303</v>
      </c>
      <c r="E21" s="1280"/>
      <c r="F21" s="1281"/>
      <c r="G21" s="1281"/>
      <c r="H21" s="1281"/>
      <c r="I21" s="1281"/>
      <c r="J21" s="294"/>
      <c r="K21" s="1190"/>
      <c r="L21" s="1191"/>
      <c r="M21" s="33"/>
      <c r="N21" s="397"/>
      <c r="O21" s="323"/>
      <c r="P21" s="314">
        <f t="shared" si="4"/>
        <v>0</v>
      </c>
      <c r="Q21" s="325"/>
      <c r="R21" s="323"/>
      <c r="S21" s="314">
        <f t="shared" si="5"/>
        <v>0</v>
      </c>
      <c r="T21" s="325"/>
      <c r="U21" s="323"/>
      <c r="V21" s="314">
        <f t="shared" si="6"/>
        <v>0</v>
      </c>
      <c r="W21" s="325"/>
      <c r="X21" s="323"/>
      <c r="Y21" s="388">
        <f t="shared" si="7"/>
        <v>0</v>
      </c>
      <c r="Z21" s="33"/>
      <c r="AA21" s="387"/>
      <c r="AB21" s="328"/>
      <c r="AC21" s="314">
        <f t="shared" si="8"/>
        <v>0</v>
      </c>
      <c r="AD21" s="327"/>
      <c r="AE21" s="328"/>
      <c r="AF21" s="314">
        <f t="shared" si="9"/>
        <v>0</v>
      </c>
      <c r="AG21" s="327"/>
      <c r="AH21" s="328"/>
      <c r="AI21" s="314">
        <f t="shared" si="10"/>
        <v>0</v>
      </c>
      <c r="AJ21" s="327"/>
      <c r="AK21" s="328"/>
      <c r="AL21" s="388">
        <f t="shared" si="11"/>
        <v>0</v>
      </c>
      <c r="AM21" s="33"/>
      <c r="AN21" s="318">
        <f t="shared" si="12"/>
        <v>0</v>
      </c>
      <c r="AO21" s="319">
        <f t="shared" si="13"/>
        <v>0</v>
      </c>
      <c r="AP21" s="10"/>
      <c r="AQ21" s="11"/>
      <c r="AR21"/>
      <c r="AS21" s="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 s="22"/>
      <c r="BK21" s="22"/>
      <c r="BL21" s="23"/>
      <c r="BM21" s="24"/>
      <c r="BN21"/>
      <c r="BO21" s="57"/>
      <c r="BP21"/>
      <c r="BQ21" s="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 s="22"/>
      <c r="CI21" s="22"/>
      <c r="CJ21" s="23"/>
      <c r="CK21" s="24"/>
      <c r="CL21"/>
    </row>
    <row r="22" spans="1:90" s="16" customFormat="1" ht="16" customHeight="1" x14ac:dyDescent="0.25">
      <c r="A22" s="10"/>
      <c r="B22" s="11"/>
      <c r="C22" s="301" t="str">
        <f t="shared" si="3"/>
        <v>FC5</v>
      </c>
      <c r="D22" s="291" t="s">
        <v>304</v>
      </c>
      <c r="E22" s="1280" t="s">
        <v>305</v>
      </c>
      <c r="F22" s="1281"/>
      <c r="G22" s="1281"/>
      <c r="H22" s="1281"/>
      <c r="I22" s="1281"/>
      <c r="J22" s="295" t="s">
        <v>306</v>
      </c>
      <c r="K22" s="1238"/>
      <c r="L22" s="1191"/>
      <c r="M22" s="33"/>
      <c r="N22" s="397"/>
      <c r="O22" s="321"/>
      <c r="P22" s="314">
        <f t="shared" si="4"/>
        <v>0</v>
      </c>
      <c r="Q22" s="325"/>
      <c r="R22" s="321"/>
      <c r="S22" s="314">
        <f t="shared" si="5"/>
        <v>0</v>
      </c>
      <c r="T22" s="325"/>
      <c r="U22" s="321"/>
      <c r="V22" s="314">
        <f t="shared" si="6"/>
        <v>0</v>
      </c>
      <c r="W22" s="325"/>
      <c r="X22" s="321"/>
      <c r="Y22" s="388">
        <f t="shared" si="7"/>
        <v>0</v>
      </c>
      <c r="Z22" s="33"/>
      <c r="AA22" s="389"/>
      <c r="AB22" s="330"/>
      <c r="AC22" s="314">
        <f t="shared" si="8"/>
        <v>0</v>
      </c>
      <c r="AD22" s="329"/>
      <c r="AE22" s="330"/>
      <c r="AF22" s="314">
        <f t="shared" si="9"/>
        <v>0</v>
      </c>
      <c r="AG22" s="329"/>
      <c r="AH22" s="330"/>
      <c r="AI22" s="314">
        <f t="shared" si="10"/>
        <v>0</v>
      </c>
      <c r="AJ22" s="329"/>
      <c r="AK22" s="330"/>
      <c r="AL22" s="388">
        <f t="shared" si="11"/>
        <v>0</v>
      </c>
      <c r="AM22" s="33"/>
      <c r="AN22" s="318">
        <f t="shared" si="12"/>
        <v>0</v>
      </c>
      <c r="AO22" s="319">
        <f t="shared" si="13"/>
        <v>0</v>
      </c>
      <c r="AP22" s="10"/>
      <c r="AQ22" s="11"/>
      <c r="AR22"/>
      <c r="AS22" s="21"/>
      <c r="AT22" s="1183"/>
      <c r="AU22" s="1183"/>
      <c r="AV22" s="1183"/>
      <c r="AW22" s="1183"/>
      <c r="AX22" s="1183"/>
      <c r="AY22" s="1183"/>
      <c r="AZ22" s="1183"/>
      <c r="BA22" s="1183"/>
      <c r="BB22" s="1183"/>
      <c r="BC22" s="1183"/>
      <c r="BD22" s="1183"/>
      <c r="BE22" s="1183"/>
      <c r="BF22" s="1183"/>
      <c r="BG22" s="1183"/>
      <c r="BH22" s="1183"/>
      <c r="BI22" s="1183"/>
      <c r="BJ22" s="22"/>
      <c r="BK22" s="22"/>
      <c r="BL22" s="23"/>
      <c r="BM22" s="24"/>
      <c r="BN22"/>
      <c r="BO22" s="57"/>
      <c r="BP22"/>
      <c r="BQ22" s="21"/>
      <c r="BR22" s="1183"/>
      <c r="BS22" s="1183"/>
      <c r="BT22" s="1183"/>
      <c r="BU22" s="1183"/>
      <c r="BV22" s="1183"/>
      <c r="BW22" s="1183"/>
      <c r="BX22" s="1183"/>
      <c r="BY22" s="1183"/>
      <c r="BZ22" s="1183"/>
      <c r="CA22" s="1183"/>
      <c r="CB22" s="1183"/>
      <c r="CC22" s="1183"/>
      <c r="CD22" s="1183"/>
      <c r="CE22" s="1183"/>
      <c r="CF22" s="1183"/>
      <c r="CG22" s="1183"/>
      <c r="CH22" s="22"/>
      <c r="CI22" s="22"/>
      <c r="CJ22" s="23"/>
      <c r="CK22" s="24"/>
      <c r="CL22"/>
    </row>
    <row r="23" spans="1:90" s="16" customFormat="1" ht="16" customHeight="1" x14ac:dyDescent="0.25">
      <c r="A23" s="10"/>
      <c r="B23" s="11"/>
      <c r="C23" s="301" t="str">
        <f t="shared" si="3"/>
        <v>FC6</v>
      </c>
      <c r="D23" s="291" t="s">
        <v>307</v>
      </c>
      <c r="E23" s="1280" t="s">
        <v>308</v>
      </c>
      <c r="F23" s="1281"/>
      <c r="G23" s="1281"/>
      <c r="H23" s="1281"/>
      <c r="I23" s="1281"/>
      <c r="J23" s="295" t="s">
        <v>306</v>
      </c>
      <c r="K23" s="1238"/>
      <c r="L23" s="1191"/>
      <c r="M23" s="33"/>
      <c r="N23" s="397"/>
      <c r="O23" s="321"/>
      <c r="P23" s="314">
        <f t="shared" si="4"/>
        <v>0</v>
      </c>
      <c r="Q23" s="325"/>
      <c r="R23" s="321"/>
      <c r="S23" s="314">
        <f t="shared" si="5"/>
        <v>0</v>
      </c>
      <c r="T23" s="325"/>
      <c r="U23" s="321"/>
      <c r="V23" s="314">
        <f t="shared" si="6"/>
        <v>0</v>
      </c>
      <c r="W23" s="325"/>
      <c r="X23" s="321"/>
      <c r="Y23" s="388">
        <f t="shared" si="7"/>
        <v>0</v>
      </c>
      <c r="Z23" s="33"/>
      <c r="AA23" s="389"/>
      <c r="AB23" s="330"/>
      <c r="AC23" s="314">
        <f t="shared" si="8"/>
        <v>0</v>
      </c>
      <c r="AD23" s="329"/>
      <c r="AE23" s="330"/>
      <c r="AF23" s="314">
        <f t="shared" si="9"/>
        <v>0</v>
      </c>
      <c r="AG23" s="329"/>
      <c r="AH23" s="330"/>
      <c r="AI23" s="314">
        <f t="shared" si="10"/>
        <v>0</v>
      </c>
      <c r="AJ23" s="329"/>
      <c r="AK23" s="330"/>
      <c r="AL23" s="388">
        <f t="shared" si="11"/>
        <v>0</v>
      </c>
      <c r="AM23" s="33"/>
      <c r="AN23" s="318">
        <f t="shared" si="12"/>
        <v>0</v>
      </c>
      <c r="AO23" s="319">
        <f t="shared" si="13"/>
        <v>0</v>
      </c>
      <c r="AP23" s="10"/>
      <c r="AQ23" s="11"/>
      <c r="AR23"/>
      <c r="AS23" s="21"/>
      <c r="AT23" s="1183"/>
      <c r="AU23" s="1183"/>
      <c r="AV23" s="1183"/>
      <c r="AW23" s="1183"/>
      <c r="AX23" s="1183"/>
      <c r="AY23" s="1183"/>
      <c r="AZ23" s="1183"/>
      <c r="BA23" s="1183"/>
      <c r="BB23" s="1183"/>
      <c r="BC23" s="1183"/>
      <c r="BD23" s="1183"/>
      <c r="BE23" s="1183"/>
      <c r="BF23" s="1183"/>
      <c r="BG23" s="1183"/>
      <c r="BH23" s="1183"/>
      <c r="BI23" s="1183"/>
      <c r="BJ23" s="22"/>
      <c r="BK23" s="22"/>
      <c r="BL23" s="23"/>
      <c r="BM23" s="24"/>
      <c r="BN23"/>
      <c r="BO23" s="57"/>
      <c r="BP23"/>
      <c r="BQ23" s="21"/>
      <c r="BR23" s="1183"/>
      <c r="BS23" s="1183"/>
      <c r="BT23" s="1183"/>
      <c r="BU23" s="1183"/>
      <c r="BV23" s="1183"/>
      <c r="BW23" s="1183"/>
      <c r="BX23" s="1183"/>
      <c r="BY23" s="1183"/>
      <c r="BZ23" s="1183"/>
      <c r="CA23" s="1183"/>
      <c r="CB23" s="1183"/>
      <c r="CC23" s="1183"/>
      <c r="CD23" s="1183"/>
      <c r="CE23" s="1183"/>
      <c r="CF23" s="1183"/>
      <c r="CG23" s="1183"/>
      <c r="CH23" s="22"/>
      <c r="CI23" s="22"/>
      <c r="CJ23" s="23"/>
      <c r="CK23" s="24"/>
      <c r="CL23"/>
    </row>
    <row r="24" spans="1:90" s="16" customFormat="1" ht="16" customHeight="1" x14ac:dyDescent="0.25">
      <c r="A24" s="10"/>
      <c r="B24" s="11"/>
      <c r="C24" s="301" t="str">
        <f t="shared" si="3"/>
        <v>FC7</v>
      </c>
      <c r="D24" s="291" t="s">
        <v>309</v>
      </c>
      <c r="E24" s="1280" t="s">
        <v>310</v>
      </c>
      <c r="F24" s="1281"/>
      <c r="G24" s="1281"/>
      <c r="H24" s="1281"/>
      <c r="I24" s="1281"/>
      <c r="J24" s="295" t="s">
        <v>306</v>
      </c>
      <c r="K24" s="1238"/>
      <c r="L24" s="1191"/>
      <c r="M24" s="33"/>
      <c r="N24" s="397"/>
      <c r="O24" s="323"/>
      <c r="P24" s="314">
        <f t="shared" si="4"/>
        <v>0</v>
      </c>
      <c r="Q24" s="325"/>
      <c r="R24" s="323"/>
      <c r="S24" s="314">
        <f>Q24*R24</f>
        <v>0</v>
      </c>
      <c r="T24" s="325"/>
      <c r="U24" s="323"/>
      <c r="V24" s="314">
        <f>T24*U24</f>
        <v>0</v>
      </c>
      <c r="W24" s="325"/>
      <c r="X24" s="323"/>
      <c r="Y24" s="388">
        <f>W24*X24</f>
        <v>0</v>
      </c>
      <c r="Z24" s="33"/>
      <c r="AA24" s="389"/>
      <c r="AB24" s="330"/>
      <c r="AC24" s="314">
        <f t="shared" si="8"/>
        <v>0</v>
      </c>
      <c r="AD24" s="329"/>
      <c r="AE24" s="330"/>
      <c r="AF24" s="314">
        <f t="shared" si="9"/>
        <v>0</v>
      </c>
      <c r="AG24" s="329"/>
      <c r="AH24" s="330"/>
      <c r="AI24" s="314">
        <f t="shared" si="10"/>
        <v>0</v>
      </c>
      <c r="AJ24" s="329"/>
      <c r="AK24" s="330"/>
      <c r="AL24" s="388">
        <f>AJ24*AK24</f>
        <v>0</v>
      </c>
      <c r="AM24" s="33"/>
      <c r="AN24" s="318">
        <f t="shared" si="12"/>
        <v>0</v>
      </c>
      <c r="AO24" s="319">
        <f t="shared" si="13"/>
        <v>0</v>
      </c>
      <c r="AP24" s="10"/>
      <c r="AQ24" s="11"/>
      <c r="AR24"/>
      <c r="AS24" s="21"/>
      <c r="AT24" s="1183"/>
      <c r="AU24" s="1183"/>
      <c r="AV24" s="1183"/>
      <c r="AW24" s="1183"/>
      <c r="AX24" s="1183"/>
      <c r="AY24" s="1183"/>
      <c r="AZ24" s="1183"/>
      <c r="BA24" s="1183"/>
      <c r="BB24" s="1183"/>
      <c r="BC24" s="1183"/>
      <c r="BD24" s="1183"/>
      <c r="BE24" s="1183"/>
      <c r="BF24" s="1183"/>
      <c r="BG24" s="1183"/>
      <c r="BH24" s="1183"/>
      <c r="BI24" s="1183"/>
      <c r="BJ24" s="22"/>
      <c r="BK24" s="22"/>
      <c r="BL24" s="23"/>
      <c r="BM24" s="24"/>
      <c r="BN24"/>
      <c r="BO24" s="57"/>
      <c r="BP24"/>
      <c r="BQ24" s="21"/>
      <c r="BR24" s="1183"/>
      <c r="BS24" s="1183"/>
      <c r="BT24" s="1183"/>
      <c r="BU24" s="1183"/>
      <c r="BV24" s="1183"/>
      <c r="BW24" s="1183"/>
      <c r="BX24" s="1183"/>
      <c r="BY24" s="1183"/>
      <c r="BZ24" s="1183"/>
      <c r="CA24" s="1183"/>
      <c r="CB24" s="1183"/>
      <c r="CC24" s="1183"/>
      <c r="CD24" s="1183"/>
      <c r="CE24" s="1183"/>
      <c r="CF24" s="1183"/>
      <c r="CG24" s="1183"/>
      <c r="CH24" s="22"/>
      <c r="CI24" s="22"/>
      <c r="CJ24" s="23"/>
      <c r="CK24" s="24"/>
      <c r="CL24"/>
    </row>
    <row r="25" spans="1:90" s="16" customFormat="1" ht="16" customHeight="1" x14ac:dyDescent="0.25">
      <c r="A25" s="10"/>
      <c r="B25" s="11"/>
      <c r="C25" s="301" t="str">
        <f t="shared" si="3"/>
        <v>FC8</v>
      </c>
      <c r="D25" s="291" t="s">
        <v>311</v>
      </c>
      <c r="E25" s="1280" t="s">
        <v>312</v>
      </c>
      <c r="F25" s="1281"/>
      <c r="G25" s="1281"/>
      <c r="H25" s="1281"/>
      <c r="I25" s="1281"/>
      <c r="J25" s="295" t="s">
        <v>306</v>
      </c>
      <c r="K25" s="1238"/>
      <c r="L25" s="1191"/>
      <c r="M25" s="33"/>
      <c r="N25" s="397"/>
      <c r="O25" s="321"/>
      <c r="P25" s="314">
        <f t="shared" si="4"/>
        <v>0</v>
      </c>
      <c r="Q25" s="325"/>
      <c r="R25" s="321"/>
      <c r="S25" s="314">
        <f t="shared" si="5"/>
        <v>0</v>
      </c>
      <c r="T25" s="325"/>
      <c r="U25" s="321"/>
      <c r="V25" s="314">
        <f t="shared" si="6"/>
        <v>0</v>
      </c>
      <c r="W25" s="325"/>
      <c r="X25" s="321"/>
      <c r="Y25" s="388">
        <f t="shared" si="7"/>
        <v>0</v>
      </c>
      <c r="Z25" s="33"/>
      <c r="AA25" s="389"/>
      <c r="AB25" s="330"/>
      <c r="AC25" s="314">
        <f t="shared" si="8"/>
        <v>0</v>
      </c>
      <c r="AD25" s="329"/>
      <c r="AE25" s="330"/>
      <c r="AF25" s="314">
        <f t="shared" si="9"/>
        <v>0</v>
      </c>
      <c r="AG25" s="329"/>
      <c r="AH25" s="330"/>
      <c r="AI25" s="314">
        <f t="shared" si="10"/>
        <v>0</v>
      </c>
      <c r="AJ25" s="329"/>
      <c r="AK25" s="330"/>
      <c r="AL25" s="388">
        <f t="shared" si="11"/>
        <v>0</v>
      </c>
      <c r="AM25" s="33"/>
      <c r="AN25" s="318">
        <f t="shared" si="12"/>
        <v>0</v>
      </c>
      <c r="AO25" s="319">
        <f t="shared" si="13"/>
        <v>0</v>
      </c>
      <c r="AP25" s="10"/>
      <c r="AQ25" s="11"/>
      <c r="AR25"/>
      <c r="AS25" s="21"/>
      <c r="AT25" s="1183"/>
      <c r="AU25" s="1183"/>
      <c r="AV25" s="1183"/>
      <c r="AW25" s="1183"/>
      <c r="AX25" s="1183"/>
      <c r="AY25" s="1183"/>
      <c r="AZ25" s="1183"/>
      <c r="BA25" s="1183"/>
      <c r="BB25" s="1183"/>
      <c r="BC25" s="1183"/>
      <c r="BD25" s="1183"/>
      <c r="BE25" s="1183"/>
      <c r="BF25" s="1183"/>
      <c r="BG25" s="1183"/>
      <c r="BH25" s="1183"/>
      <c r="BI25" s="1183"/>
      <c r="BJ25" s="22"/>
      <c r="BK25" s="22"/>
      <c r="BL25" s="23"/>
      <c r="BM25" s="24"/>
      <c r="BN25"/>
      <c r="BO25" s="57"/>
      <c r="BP25"/>
      <c r="BQ25" s="21"/>
      <c r="BR25" s="1183"/>
      <c r="BS25" s="1183"/>
      <c r="BT25" s="1183"/>
      <c r="BU25" s="1183"/>
      <c r="BV25" s="1183"/>
      <c r="BW25" s="1183"/>
      <c r="BX25" s="1183"/>
      <c r="BY25" s="1183"/>
      <c r="BZ25" s="1183"/>
      <c r="CA25" s="1183"/>
      <c r="CB25" s="1183"/>
      <c r="CC25" s="1183"/>
      <c r="CD25" s="1183"/>
      <c r="CE25" s="1183"/>
      <c r="CF25" s="1183"/>
      <c r="CG25" s="1183"/>
      <c r="CH25" s="22"/>
      <c r="CI25" s="22"/>
      <c r="CJ25" s="23"/>
      <c r="CK25" s="24"/>
      <c r="CL25"/>
    </row>
    <row r="26" spans="1:90" s="16" customFormat="1" ht="16" customHeight="1" x14ac:dyDescent="0.25">
      <c r="A26" s="10"/>
      <c r="B26" s="11"/>
      <c r="C26" s="301" t="str">
        <f t="shared" si="3"/>
        <v>FC9</v>
      </c>
      <c r="D26" s="1063" t="s">
        <v>313</v>
      </c>
      <c r="E26" s="1281" t="s">
        <v>314</v>
      </c>
      <c r="F26" s="1281"/>
      <c r="G26" s="1281"/>
      <c r="H26" s="1281"/>
      <c r="I26" s="1282"/>
      <c r="J26" s="295" t="s">
        <v>306</v>
      </c>
      <c r="K26" s="1238"/>
      <c r="L26" s="1191"/>
      <c r="M26" s="33"/>
      <c r="N26" s="397"/>
      <c r="O26" s="321"/>
      <c r="P26" s="314">
        <f t="shared" si="4"/>
        <v>0</v>
      </c>
      <c r="Q26" s="325"/>
      <c r="R26" s="321"/>
      <c r="S26" s="314">
        <f t="shared" si="5"/>
        <v>0</v>
      </c>
      <c r="T26" s="325"/>
      <c r="U26" s="321"/>
      <c r="V26" s="314">
        <f t="shared" si="6"/>
        <v>0</v>
      </c>
      <c r="W26" s="325"/>
      <c r="X26" s="321"/>
      <c r="Y26" s="388">
        <f t="shared" si="7"/>
        <v>0</v>
      </c>
      <c r="Z26" s="33"/>
      <c r="AA26" s="389"/>
      <c r="AB26" s="330"/>
      <c r="AC26" s="314">
        <f t="shared" si="8"/>
        <v>0</v>
      </c>
      <c r="AD26" s="329"/>
      <c r="AE26" s="330"/>
      <c r="AF26" s="314">
        <f t="shared" si="9"/>
        <v>0</v>
      </c>
      <c r="AG26" s="329"/>
      <c r="AH26" s="330"/>
      <c r="AI26" s="314">
        <f t="shared" si="10"/>
        <v>0</v>
      </c>
      <c r="AJ26" s="329"/>
      <c r="AK26" s="330"/>
      <c r="AL26" s="388">
        <f t="shared" si="11"/>
        <v>0</v>
      </c>
      <c r="AM26" s="33"/>
      <c r="AN26" s="318">
        <f t="shared" si="12"/>
        <v>0</v>
      </c>
      <c r="AO26" s="319">
        <f t="shared" si="13"/>
        <v>0</v>
      </c>
      <c r="AP26" s="10"/>
      <c r="AQ26" s="11"/>
      <c r="AR26"/>
      <c r="AS26" s="21"/>
      <c r="AT26" s="1183"/>
      <c r="AU26" s="1183"/>
      <c r="AV26" s="1183"/>
      <c r="AW26" s="1183"/>
      <c r="AX26" s="1183"/>
      <c r="AY26" s="1183"/>
      <c r="AZ26" s="1183"/>
      <c r="BA26" s="1183"/>
      <c r="BB26" s="1183"/>
      <c r="BC26" s="1183"/>
      <c r="BD26" s="1183"/>
      <c r="BE26" s="1183"/>
      <c r="BF26" s="1183"/>
      <c r="BG26" s="1183"/>
      <c r="BH26" s="1183"/>
      <c r="BI26" s="1183"/>
      <c r="BJ26" s="22"/>
      <c r="BK26" s="22"/>
      <c r="BL26" s="23"/>
      <c r="BM26" s="24"/>
      <c r="BN26"/>
      <c r="BO26" s="57"/>
      <c r="BP26"/>
      <c r="BQ26" s="21"/>
      <c r="BR26" s="1183"/>
      <c r="BS26" s="1183"/>
      <c r="BT26" s="1183"/>
      <c r="BU26" s="1183"/>
      <c r="BV26" s="1183"/>
      <c r="BW26" s="1183"/>
      <c r="BX26" s="1183"/>
      <c r="BY26" s="1183"/>
      <c r="BZ26" s="1183"/>
      <c r="CA26" s="1183"/>
      <c r="CB26" s="1183"/>
      <c r="CC26" s="1183"/>
      <c r="CD26" s="1183"/>
      <c r="CE26" s="1183"/>
      <c r="CF26" s="1183"/>
      <c r="CG26" s="1183"/>
      <c r="CH26" s="22"/>
      <c r="CI26" s="22"/>
      <c r="CJ26" s="23"/>
      <c r="CK26" s="24"/>
      <c r="CL26"/>
    </row>
    <row r="27" spans="1:90" s="16" customFormat="1" ht="16" customHeight="1" thickBot="1" x14ac:dyDescent="0.4">
      <c r="A27" s="10"/>
      <c r="B27" s="11"/>
      <c r="C27" s="302" t="str">
        <f t="shared" si="3"/>
        <v>FC10</v>
      </c>
      <c r="D27" s="303"/>
      <c r="E27" s="1145"/>
      <c r="F27" s="1146"/>
      <c r="G27" s="1146"/>
      <c r="H27" s="1147"/>
      <c r="I27" s="1147"/>
      <c r="J27" s="307" t="s">
        <v>306</v>
      </c>
      <c r="K27" s="1255"/>
      <c r="L27" s="1256"/>
      <c r="M27" s="33"/>
      <c r="N27" s="398"/>
      <c r="O27" s="415"/>
      <c r="P27" s="392">
        <f t="shared" si="4"/>
        <v>0</v>
      </c>
      <c r="Q27" s="411"/>
      <c r="R27" s="415"/>
      <c r="S27" s="392">
        <f t="shared" si="5"/>
        <v>0</v>
      </c>
      <c r="T27" s="411"/>
      <c r="U27" s="415"/>
      <c r="V27" s="392">
        <f t="shared" si="6"/>
        <v>0</v>
      </c>
      <c r="W27" s="411"/>
      <c r="X27" s="399"/>
      <c r="Y27" s="395">
        <f t="shared" si="7"/>
        <v>0</v>
      </c>
      <c r="Z27" s="33"/>
      <c r="AA27" s="390"/>
      <c r="AB27" s="391"/>
      <c r="AC27" s="392">
        <f t="shared" si="8"/>
        <v>0</v>
      </c>
      <c r="AD27" s="393"/>
      <c r="AE27" s="391"/>
      <c r="AF27" s="392">
        <f t="shared" si="9"/>
        <v>0</v>
      </c>
      <c r="AG27" s="394"/>
      <c r="AH27" s="391"/>
      <c r="AI27" s="392">
        <f t="shared" si="10"/>
        <v>0</v>
      </c>
      <c r="AJ27" s="393"/>
      <c r="AK27" s="391"/>
      <c r="AL27" s="395">
        <f t="shared" si="11"/>
        <v>0</v>
      </c>
      <c r="AM27" s="33"/>
      <c r="AN27" s="318">
        <f t="shared" si="12"/>
        <v>0</v>
      </c>
      <c r="AO27" s="319">
        <f t="shared" si="13"/>
        <v>0</v>
      </c>
      <c r="AP27" s="10"/>
      <c r="AQ27" s="11"/>
      <c r="AR27"/>
      <c r="AS27" s="21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 s="22"/>
      <c r="BK27" s="22"/>
      <c r="BL27" s="23"/>
      <c r="BM27" s="24"/>
      <c r="BN27"/>
      <c r="BO27" s="57"/>
      <c r="BP27"/>
      <c r="BQ27" s="21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 s="22"/>
      <c r="CI27" s="22"/>
      <c r="CJ27" s="23"/>
      <c r="CK27" s="24"/>
      <c r="CL27"/>
    </row>
    <row r="28" spans="1:90" ht="6" customHeight="1" thickBot="1" x14ac:dyDescent="0.4">
      <c r="A28" s="10"/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"/>
      <c r="P28" s="381"/>
      <c r="Q28" s="3"/>
      <c r="R28" s="7"/>
      <c r="S28" s="381"/>
      <c r="T28" s="3"/>
      <c r="U28" s="7"/>
      <c r="V28" s="381"/>
      <c r="W28" s="3"/>
      <c r="X28" s="7"/>
      <c r="Y28" s="381"/>
      <c r="Z28" s="3"/>
      <c r="AA28" s="3"/>
      <c r="AB28" s="7"/>
      <c r="AC28" s="381"/>
      <c r="AD28" s="3"/>
      <c r="AE28" s="7"/>
      <c r="AF28" s="381"/>
      <c r="AG28" s="3"/>
      <c r="AH28" s="7"/>
      <c r="AI28" s="381"/>
      <c r="AJ28" s="3"/>
      <c r="AK28" s="7"/>
      <c r="AL28" s="381"/>
      <c r="AM28" s="3"/>
      <c r="AN28" s="34"/>
      <c r="AO28" s="34"/>
      <c r="AP28" s="10"/>
      <c r="AQ28" s="11"/>
    </row>
    <row r="29" spans="1:90" ht="16" customHeight="1" thickBot="1" x14ac:dyDescent="0.4">
      <c r="A29" s="10"/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25"/>
      <c r="N29" s="19"/>
      <c r="O29" s="74"/>
      <c r="P29" s="315">
        <f>SUM(P18:P27)</f>
        <v>0</v>
      </c>
      <c r="Q29" s="19"/>
      <c r="R29" s="74"/>
      <c r="S29" s="315">
        <f>SUM(S18:S27)</f>
        <v>0</v>
      </c>
      <c r="T29" s="19"/>
      <c r="U29" s="74"/>
      <c r="V29" s="315">
        <f>SUM(V18:V27)</f>
        <v>0</v>
      </c>
      <c r="W29" s="19"/>
      <c r="X29" s="74"/>
      <c r="Y29" s="315">
        <f>SUM(Y18:Y27)</f>
        <v>0</v>
      </c>
      <c r="Z29" s="25"/>
      <c r="AA29" s="19"/>
      <c r="AB29" s="74"/>
      <c r="AC29" s="315">
        <f>SUM(AC18:AC27)</f>
        <v>0</v>
      </c>
      <c r="AD29" s="19"/>
      <c r="AE29" s="74"/>
      <c r="AF29" s="315">
        <f>SUM(AF18:AF27)</f>
        <v>0</v>
      </c>
      <c r="AG29" s="19"/>
      <c r="AH29" s="74"/>
      <c r="AI29" s="315">
        <f>SUM(AI18:AI27)</f>
        <v>0</v>
      </c>
      <c r="AJ29" s="19"/>
      <c r="AK29" s="74"/>
      <c r="AL29" s="315">
        <f>SUM(AL18:AL27)</f>
        <v>0</v>
      </c>
      <c r="AM29" s="25"/>
      <c r="AN29" s="18"/>
      <c r="AO29" s="315">
        <f>SUM(AO18:AO27)</f>
        <v>0</v>
      </c>
      <c r="AP29" s="10"/>
      <c r="AQ29" s="11"/>
      <c r="BI29" s="1186"/>
      <c r="BJ29" s="1186"/>
      <c r="BK29" s="1186"/>
      <c r="BL29" s="18"/>
      <c r="BM29" s="25"/>
      <c r="CG29" s="1186"/>
      <c r="CH29" s="1186"/>
      <c r="CI29" s="1186"/>
      <c r="CJ29" s="18"/>
      <c r="CK29" s="25"/>
    </row>
    <row r="30" spans="1:90" ht="6" customHeight="1" x14ac:dyDescent="0.25">
      <c r="A30" s="10"/>
      <c r="B30" s="12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75"/>
      <c r="P30" s="14"/>
      <c r="Q30" s="14"/>
      <c r="R30" s="75"/>
      <c r="S30" s="14"/>
      <c r="T30" s="14"/>
      <c r="U30" s="75"/>
      <c r="V30" s="14"/>
      <c r="W30" s="14"/>
      <c r="X30" s="75"/>
      <c r="Y30" s="14"/>
      <c r="Z30" s="14"/>
      <c r="AA30" s="14"/>
      <c r="AB30" s="75"/>
      <c r="AC30" s="14"/>
      <c r="AD30" s="14"/>
      <c r="AE30" s="75"/>
      <c r="AF30" s="14"/>
      <c r="AG30" s="14"/>
      <c r="AH30" s="75"/>
      <c r="AI30" s="14"/>
      <c r="AJ30" s="14"/>
      <c r="AK30" s="75"/>
      <c r="AL30" s="14"/>
      <c r="AM30" s="14"/>
      <c r="AN30" s="14"/>
      <c r="AO30" s="14"/>
      <c r="AP30" s="13"/>
      <c r="AQ30" s="11"/>
    </row>
    <row r="31" spans="1:90" ht="6" customHeight="1" thickBot="1" x14ac:dyDescent="0.3">
      <c r="A31" s="10"/>
      <c r="B31" s="11"/>
      <c r="AP31" s="10"/>
      <c r="AQ31" s="11"/>
    </row>
    <row r="32" spans="1:90" s="16" customFormat="1" ht="18" x14ac:dyDescent="0.35">
      <c r="A32" s="10"/>
      <c r="B32" s="11"/>
      <c r="C32" s="296"/>
      <c r="D32" s="297" t="s">
        <v>269</v>
      </c>
      <c r="E32" s="297"/>
      <c r="F32" s="297"/>
      <c r="G32" s="297"/>
      <c r="H32" s="297"/>
      <c r="I32" s="297"/>
      <c r="J32" s="297"/>
      <c r="K32" s="1228" t="s">
        <v>315</v>
      </c>
      <c r="L32" s="1229"/>
      <c r="M32" s="334"/>
      <c r="N32" s="382" t="s">
        <v>289</v>
      </c>
      <c r="O32" s="1064" t="s">
        <v>290</v>
      </c>
      <c r="P32" s="383" t="s">
        <v>291</v>
      </c>
      <c r="Q32" s="383" t="s">
        <v>289</v>
      </c>
      <c r="R32" s="1064" t="s">
        <v>290</v>
      </c>
      <c r="S32" s="383" t="s">
        <v>291</v>
      </c>
      <c r="T32" s="383" t="s">
        <v>289</v>
      </c>
      <c r="U32" s="1064" t="s">
        <v>290</v>
      </c>
      <c r="V32" s="383" t="s">
        <v>291</v>
      </c>
      <c r="W32" s="383" t="s">
        <v>289</v>
      </c>
      <c r="X32" s="1064" t="s">
        <v>290</v>
      </c>
      <c r="Y32" s="384" t="s">
        <v>291</v>
      </c>
      <c r="Z32" s="335"/>
      <c r="AA32" s="382" t="s">
        <v>289</v>
      </c>
      <c r="AB32" s="1064" t="s">
        <v>290</v>
      </c>
      <c r="AC32" s="383" t="s">
        <v>291</v>
      </c>
      <c r="AD32" s="383" t="s">
        <v>289</v>
      </c>
      <c r="AE32" s="1064" t="s">
        <v>290</v>
      </c>
      <c r="AF32" s="383" t="s">
        <v>291</v>
      </c>
      <c r="AG32" s="383" t="s">
        <v>289</v>
      </c>
      <c r="AH32" s="1064" t="s">
        <v>290</v>
      </c>
      <c r="AI32" s="383" t="s">
        <v>291</v>
      </c>
      <c r="AJ32" s="383" t="s">
        <v>289</v>
      </c>
      <c r="AK32" s="1064" t="s">
        <v>290</v>
      </c>
      <c r="AL32" s="384" t="s">
        <v>291</v>
      </c>
      <c r="AM32" s="334"/>
      <c r="AN32" s="317" t="s">
        <v>290</v>
      </c>
      <c r="AO32" s="313" t="s">
        <v>316</v>
      </c>
      <c r="AP32" s="10"/>
      <c r="AQ32"/>
      <c r="AR32"/>
      <c r="AS32" s="1201"/>
      <c r="AT32" s="1201"/>
      <c r="AU32" s="1201"/>
      <c r="AV32" s="1201"/>
      <c r="AW32" s="1201"/>
      <c r="AX32" s="1201"/>
      <c r="AY32" s="1201"/>
      <c r="AZ32" s="1201"/>
      <c r="BA32" s="1201"/>
      <c r="BB32" s="1201"/>
      <c r="BC32" s="1201"/>
      <c r="BD32" s="1201"/>
      <c r="BE32" s="1201"/>
      <c r="BF32" s="1201"/>
      <c r="BG32" s="1201"/>
      <c r="BH32" s="1201"/>
      <c r="BI32" s="1201"/>
      <c r="BJ32" s="7"/>
      <c r="BK32" s="7"/>
      <c r="BL32" s="20"/>
      <c r="BM32" s="7"/>
      <c r="BN32"/>
      <c r="BO32" s="57"/>
      <c r="BP32"/>
      <c r="BQ32" s="1201"/>
      <c r="BR32" s="1201"/>
      <c r="BS32" s="1201"/>
      <c r="BT32" s="1201"/>
      <c r="BU32" s="1201"/>
      <c r="BV32" s="1201"/>
      <c r="BW32" s="1201"/>
      <c r="BX32" s="1201"/>
      <c r="BY32" s="1201"/>
      <c r="BZ32" s="1201"/>
      <c r="CA32" s="1201"/>
      <c r="CB32" s="1201"/>
      <c r="CC32" s="1201"/>
      <c r="CD32" s="1201"/>
      <c r="CE32" s="1201"/>
      <c r="CF32" s="1201"/>
      <c r="CG32" s="1201"/>
      <c r="CH32" s="7"/>
      <c r="CI32" s="7"/>
      <c r="CJ32" s="20"/>
      <c r="CK32" s="7"/>
      <c r="CL32"/>
    </row>
    <row r="33" spans="1:90" s="16" customFormat="1" ht="15.5" x14ac:dyDescent="0.35">
      <c r="A33" s="10"/>
      <c r="B33" s="11"/>
      <c r="C33" s="300"/>
      <c r="D33" s="336" t="s">
        <v>293</v>
      </c>
      <c r="E33" s="337" t="s">
        <v>294</v>
      </c>
      <c r="F33" s="289"/>
      <c r="G33" s="289"/>
      <c r="H33" s="289"/>
      <c r="I33" s="289"/>
      <c r="J33" s="336" t="s">
        <v>317</v>
      </c>
      <c r="K33" s="1222" t="s">
        <v>73</v>
      </c>
      <c r="L33" s="1223"/>
      <c r="M33" s="338"/>
      <c r="N33" s="385" t="str">
        <f>"["&amp; 'Summary (EN)'!$I$14 &amp;"/QU]"</f>
        <v>[DOL/QU]</v>
      </c>
      <c r="O33" s="290" t="s">
        <v>297</v>
      </c>
      <c r="P33" s="290" t="str">
        <f>"["&amp; 'Summary (EN)'!$I$14 &amp; "/QU]"</f>
        <v>[DOL/QU]</v>
      </c>
      <c r="Q33" s="290" t="str">
        <f>"["&amp; 'Summary (EN)'!$I$14 &amp;"/QU]"</f>
        <v>[DOL/QU]</v>
      </c>
      <c r="R33" s="290" t="s">
        <v>297</v>
      </c>
      <c r="S33" s="290" t="str">
        <f>"["&amp; 'Summary (EN)'!$I$14 &amp; "/QU]"</f>
        <v>[DOL/QU]</v>
      </c>
      <c r="T33" s="290" t="str">
        <f>"["&amp; 'Summary (EN)'!$I$14 &amp;"/QU]"</f>
        <v>[DOL/QU]</v>
      </c>
      <c r="U33" s="290" t="s">
        <v>297</v>
      </c>
      <c r="V33" s="290" t="str">
        <f>"["&amp; 'Summary (EN)'!$I$14 &amp; "/QU]"</f>
        <v>[DOL/QU]</v>
      </c>
      <c r="W33" s="290" t="str">
        <f>"["&amp; 'Summary (EN)'!$I$14 &amp;"/QU]"</f>
        <v>[DOL/QU]</v>
      </c>
      <c r="X33" s="290" t="s">
        <v>297</v>
      </c>
      <c r="Y33" s="386" t="str">
        <f>"["&amp; 'Summary (EN)'!$I$14 &amp; "/QU]"</f>
        <v>[DOL/QU]</v>
      </c>
      <c r="Z33" s="339"/>
      <c r="AA33" s="385" t="str">
        <f>"["&amp; 'Summary (EN)'!$I$14 &amp;"/QU]"</f>
        <v>[DOL/QU]</v>
      </c>
      <c r="AB33" s="290" t="s">
        <v>297</v>
      </c>
      <c r="AC33" s="290" t="str">
        <f>"["&amp; 'Summary (EN)'!$I$14 &amp; "/QU]"</f>
        <v>[DOL/QU]</v>
      </c>
      <c r="AD33" s="290" t="str">
        <f>"["&amp; 'Summary (EN)'!$I$14 &amp;"/QU]"</f>
        <v>[DOL/QU]</v>
      </c>
      <c r="AE33" s="290" t="s">
        <v>297</v>
      </c>
      <c r="AF33" s="290" t="str">
        <f>"["&amp; 'Summary (EN)'!$I$14 &amp; "/QU]"</f>
        <v>[DOL/QU]</v>
      </c>
      <c r="AG33" s="290" t="str">
        <f>"["&amp; 'Summary (EN)'!$I$14 &amp;"/QU]"</f>
        <v>[DOL/QU]</v>
      </c>
      <c r="AH33" s="290" t="s">
        <v>297</v>
      </c>
      <c r="AI33" s="290" t="str">
        <f>"["&amp; 'Summary (EN)'!$I$14 &amp; "/QU]"</f>
        <v>[DOL/QU]</v>
      </c>
      <c r="AJ33" s="290" t="str">
        <f>"["&amp; 'Summary (EN)'!$I$14 &amp;"/QU]"</f>
        <v>[DOL/QU]</v>
      </c>
      <c r="AK33" s="290" t="s">
        <v>297</v>
      </c>
      <c r="AL33" s="386" t="str">
        <f>"["&amp; 'Summary (EN)'!$I$14 &amp; "/QU]"</f>
        <v>[DOL/QU]</v>
      </c>
      <c r="AM33" s="338"/>
      <c r="AN33" s="290" t="s">
        <v>297</v>
      </c>
      <c r="AO33" s="290" t="str">
        <f>"["&amp; 'Summary (EN)'!$I$14 &amp; "]"</f>
        <v>[DOL]</v>
      </c>
      <c r="AP33" s="10"/>
      <c r="AQ33"/>
      <c r="AR33"/>
      <c r="AS33" s="21"/>
      <c r="AT33" s="1184"/>
      <c r="AU33" s="1184"/>
      <c r="AV33" s="1184"/>
      <c r="AW33" s="1184"/>
      <c r="AX33" s="1185"/>
      <c r="AY33" s="1185"/>
      <c r="AZ33" s="1185"/>
      <c r="BA33" s="1185"/>
      <c r="BB33" s="1185"/>
      <c r="BC33" s="1185"/>
      <c r="BD33" s="1185"/>
      <c r="BE33" s="1185"/>
      <c r="BF33" s="1185"/>
      <c r="BG33" s="1185"/>
      <c r="BH33" s="1185"/>
      <c r="BI33" s="1185"/>
      <c r="BJ33" s="7"/>
      <c r="BK33" s="7"/>
      <c r="BL33" s="20"/>
      <c r="BM33" s="7"/>
      <c r="BN33"/>
      <c r="BO33" s="57"/>
      <c r="BP33"/>
      <c r="BQ33" s="21"/>
      <c r="BR33" s="1184"/>
      <c r="BS33" s="1184"/>
      <c r="BT33" s="1184"/>
      <c r="BU33" s="1184"/>
      <c r="BV33" s="1185"/>
      <c r="BW33" s="1185"/>
      <c r="BX33" s="1185"/>
      <c r="BY33" s="1185"/>
      <c r="BZ33" s="1185"/>
      <c r="CA33" s="1185"/>
      <c r="CB33" s="1185"/>
      <c r="CC33" s="1185"/>
      <c r="CD33" s="1185"/>
      <c r="CE33" s="1185"/>
      <c r="CF33" s="1185"/>
      <c r="CG33" s="1185"/>
      <c r="CH33" s="7"/>
      <c r="CI33" s="7"/>
      <c r="CJ33" s="20"/>
      <c r="CK33" s="7"/>
      <c r="CL33"/>
    </row>
    <row r="34" spans="1:90" s="16" customFormat="1" ht="15.5" x14ac:dyDescent="0.25">
      <c r="A34" s="10"/>
      <c r="B34" s="11"/>
      <c r="C34" s="301" t="str">
        <f t="shared" ref="C34:C39" si="14">"LC" &amp; ROW(C34)-ROW($C$32)-1</f>
        <v>LC1</v>
      </c>
      <c r="D34" s="356" t="s">
        <v>318</v>
      </c>
      <c r="E34" s="728" t="s">
        <v>319</v>
      </c>
      <c r="F34" s="729"/>
      <c r="G34" s="729"/>
      <c r="H34" s="729"/>
      <c r="I34" s="729"/>
      <c r="J34" s="340" t="s">
        <v>320</v>
      </c>
      <c r="K34" s="1224"/>
      <c r="L34" s="1225"/>
      <c r="M34" s="33"/>
      <c r="N34" s="410"/>
      <c r="O34" s="321"/>
      <c r="P34" s="314">
        <f t="shared" ref="P34:P39" si="15">N34*O34*K34</f>
        <v>0</v>
      </c>
      <c r="Q34" s="325"/>
      <c r="R34" s="321"/>
      <c r="S34" s="314">
        <f t="shared" ref="S34:S39" si="16">Q34*R34*K34</f>
        <v>0</v>
      </c>
      <c r="T34" s="325"/>
      <c r="U34" s="321"/>
      <c r="V34" s="314">
        <f t="shared" ref="V34:V39" si="17">T34*U34*K34</f>
        <v>0</v>
      </c>
      <c r="W34" s="325"/>
      <c r="X34" s="321"/>
      <c r="Y34" s="388">
        <f t="shared" ref="Y34:Y39" si="18">W34*X34*K34</f>
        <v>0</v>
      </c>
      <c r="Z34" s="33"/>
      <c r="AA34" s="400"/>
      <c r="AB34" s="344"/>
      <c r="AC34" s="314">
        <f t="shared" ref="AC34:AC39" si="19">AA34*AB34*K34</f>
        <v>0</v>
      </c>
      <c r="AD34" s="343"/>
      <c r="AE34" s="344"/>
      <c r="AF34" s="314">
        <f t="shared" ref="AF34:AF39" si="20">AD34*AE34*K34</f>
        <v>0</v>
      </c>
      <c r="AG34" s="343"/>
      <c r="AH34" s="344"/>
      <c r="AI34" s="314">
        <f t="shared" ref="AI34:AI39" si="21">AG34*AH34*K34</f>
        <v>0</v>
      </c>
      <c r="AJ34" s="343"/>
      <c r="AK34" s="344"/>
      <c r="AL34" s="388">
        <f t="shared" ref="AL34:AL39" si="22">AJ34*AK34*K34</f>
        <v>0</v>
      </c>
      <c r="AM34" s="33"/>
      <c r="AN34" s="318">
        <f t="shared" ref="AN34:AN39" si="23">SUMPRODUCT((N$16:AL$16=O$16)*(N34:AL34))</f>
        <v>0</v>
      </c>
      <c r="AO34" s="319">
        <f t="shared" ref="AO34:AO39" si="24">SUMPRODUCT((N$16:AL$16=P$16)*(N34:AL34))</f>
        <v>0</v>
      </c>
      <c r="AP34" s="10"/>
      <c r="AQ34"/>
      <c r="AR34"/>
      <c r="AS34" s="21"/>
      <c r="AT34" s="1183"/>
      <c r="AU34" s="1183"/>
      <c r="AV34" s="1183"/>
      <c r="AW34" s="1183"/>
      <c r="AX34" s="1183"/>
      <c r="AY34" s="1183"/>
      <c r="AZ34" s="1183"/>
      <c r="BA34" s="1183"/>
      <c r="BB34" s="1183"/>
      <c r="BC34" s="1183"/>
      <c r="BD34" s="1183"/>
      <c r="BE34" s="1183"/>
      <c r="BF34" s="1183"/>
      <c r="BG34" s="1183"/>
      <c r="BH34" s="1183"/>
      <c r="BI34" s="1183"/>
      <c r="BJ34" s="22"/>
      <c r="BK34" s="22"/>
      <c r="BL34" s="23"/>
      <c r="BM34" s="24"/>
      <c r="BN34"/>
      <c r="BO34" s="57"/>
      <c r="BP34"/>
      <c r="BQ34" s="21"/>
      <c r="BR34" s="1183"/>
      <c r="BS34" s="1183"/>
      <c r="BT34" s="1183"/>
      <c r="BU34" s="1183"/>
      <c r="BV34" s="1183"/>
      <c r="BW34" s="1183"/>
      <c r="BX34" s="1183"/>
      <c r="BY34" s="1183"/>
      <c r="BZ34" s="1183"/>
      <c r="CA34" s="1183"/>
      <c r="CB34" s="1183"/>
      <c r="CC34" s="1183"/>
      <c r="CD34" s="1183"/>
      <c r="CE34" s="1183"/>
      <c r="CF34" s="1183"/>
      <c r="CG34" s="1183"/>
      <c r="CH34" s="22"/>
      <c r="CI34" s="22"/>
      <c r="CJ34" s="23"/>
      <c r="CK34" s="24"/>
      <c r="CL34"/>
    </row>
    <row r="35" spans="1:90" s="16" customFormat="1" ht="16" customHeight="1" x14ac:dyDescent="0.25">
      <c r="A35" s="10"/>
      <c r="B35" s="11"/>
      <c r="C35" s="301" t="str">
        <f t="shared" si="14"/>
        <v>LC2</v>
      </c>
      <c r="D35" s="292" t="s">
        <v>318</v>
      </c>
      <c r="E35" s="728" t="s">
        <v>319</v>
      </c>
      <c r="F35" s="294"/>
      <c r="G35" s="294"/>
      <c r="H35" s="294"/>
      <c r="I35" s="294"/>
      <c r="J35" s="341" t="s">
        <v>320</v>
      </c>
      <c r="K35" s="1226"/>
      <c r="L35" s="1227"/>
      <c r="M35" s="33"/>
      <c r="N35" s="397"/>
      <c r="O35" s="321"/>
      <c r="P35" s="314">
        <f t="shared" si="15"/>
        <v>0</v>
      </c>
      <c r="Q35" s="325"/>
      <c r="R35" s="321"/>
      <c r="S35" s="314">
        <f t="shared" si="16"/>
        <v>0</v>
      </c>
      <c r="T35" s="325"/>
      <c r="U35" s="321"/>
      <c r="V35" s="314">
        <f t="shared" si="17"/>
        <v>0</v>
      </c>
      <c r="W35" s="325"/>
      <c r="X35" s="321"/>
      <c r="Y35" s="388">
        <f t="shared" si="18"/>
        <v>0</v>
      </c>
      <c r="Z35" s="33"/>
      <c r="AA35" s="389"/>
      <c r="AB35" s="330"/>
      <c r="AC35" s="314">
        <f t="shared" si="19"/>
        <v>0</v>
      </c>
      <c r="AD35" s="329"/>
      <c r="AE35" s="330"/>
      <c r="AF35" s="314">
        <f t="shared" si="20"/>
        <v>0</v>
      </c>
      <c r="AG35" s="329"/>
      <c r="AH35" s="330"/>
      <c r="AI35" s="314">
        <f t="shared" si="21"/>
        <v>0</v>
      </c>
      <c r="AJ35" s="329"/>
      <c r="AK35" s="330"/>
      <c r="AL35" s="388">
        <f t="shared" si="22"/>
        <v>0</v>
      </c>
      <c r="AM35" s="33"/>
      <c r="AN35" s="318">
        <f t="shared" si="23"/>
        <v>0</v>
      </c>
      <c r="AO35" s="319">
        <f t="shared" si="24"/>
        <v>0</v>
      </c>
      <c r="AP35" s="10"/>
      <c r="AQ35" s="11"/>
      <c r="AR35"/>
      <c r="AS35" s="21"/>
      <c r="AT35" s="1183"/>
      <c r="AU35" s="1183"/>
      <c r="AV35" s="1183"/>
      <c r="AW35" s="1183"/>
      <c r="AX35" s="1183"/>
      <c r="AY35" s="1183"/>
      <c r="AZ35" s="1183"/>
      <c r="BA35" s="1183"/>
      <c r="BB35" s="1183"/>
      <c r="BC35" s="1183"/>
      <c r="BD35" s="1183"/>
      <c r="BE35" s="1183"/>
      <c r="BF35" s="1183"/>
      <c r="BG35" s="1183"/>
      <c r="BH35" s="1183"/>
      <c r="BI35" s="1183"/>
      <c r="BJ35" s="22"/>
      <c r="BK35" s="22"/>
      <c r="BL35" s="23"/>
      <c r="BM35" s="24"/>
      <c r="BN35"/>
      <c r="BO35" s="57"/>
      <c r="BP35"/>
      <c r="BQ35" s="21"/>
      <c r="BR35" s="1183"/>
      <c r="BS35" s="1183"/>
      <c r="BT35" s="1183"/>
      <c r="BU35" s="1183"/>
      <c r="BV35" s="1183"/>
      <c r="BW35" s="1183"/>
      <c r="BX35" s="1183"/>
      <c r="BY35" s="1183"/>
      <c r="BZ35" s="1183"/>
      <c r="CA35" s="1183"/>
      <c r="CB35" s="1183"/>
      <c r="CC35" s="1183"/>
      <c r="CD35" s="1183"/>
      <c r="CE35" s="1183"/>
      <c r="CF35" s="1183"/>
      <c r="CG35" s="1183"/>
      <c r="CH35" s="22"/>
      <c r="CI35" s="22"/>
      <c r="CJ35" s="23"/>
      <c r="CK35" s="24"/>
      <c r="CL35"/>
    </row>
    <row r="36" spans="1:90" s="16" customFormat="1" ht="16" customHeight="1" x14ac:dyDescent="0.25">
      <c r="A36" s="10"/>
      <c r="B36" s="11"/>
      <c r="C36" s="301" t="str">
        <f t="shared" si="14"/>
        <v>LC3</v>
      </c>
      <c r="D36" s="357" t="s">
        <v>321</v>
      </c>
      <c r="E36" s="728" t="s">
        <v>319</v>
      </c>
      <c r="F36" s="732"/>
      <c r="G36" s="732"/>
      <c r="H36" s="732"/>
      <c r="I36" s="732"/>
      <c r="J36" s="342" t="s">
        <v>320</v>
      </c>
      <c r="K36" s="1226"/>
      <c r="L36" s="1227"/>
      <c r="M36" s="33"/>
      <c r="N36" s="397"/>
      <c r="O36" s="321"/>
      <c r="P36" s="314">
        <f t="shared" si="15"/>
        <v>0</v>
      </c>
      <c r="Q36" s="325"/>
      <c r="R36" s="321"/>
      <c r="S36" s="314">
        <f t="shared" si="16"/>
        <v>0</v>
      </c>
      <c r="T36" s="325"/>
      <c r="U36" s="321"/>
      <c r="V36" s="314">
        <f t="shared" si="17"/>
        <v>0</v>
      </c>
      <c r="W36" s="325"/>
      <c r="X36" s="321"/>
      <c r="Y36" s="388">
        <f t="shared" si="18"/>
        <v>0</v>
      </c>
      <c r="Z36" s="33"/>
      <c r="AA36" s="401"/>
      <c r="AB36" s="332"/>
      <c r="AC36" s="314">
        <f t="shared" si="19"/>
        <v>0</v>
      </c>
      <c r="AD36" s="346"/>
      <c r="AE36" s="332"/>
      <c r="AF36" s="314">
        <f t="shared" si="20"/>
        <v>0</v>
      </c>
      <c r="AG36" s="345"/>
      <c r="AH36" s="332"/>
      <c r="AI36" s="314">
        <f t="shared" si="21"/>
        <v>0</v>
      </c>
      <c r="AJ36" s="346"/>
      <c r="AK36" s="332"/>
      <c r="AL36" s="388">
        <f t="shared" si="22"/>
        <v>0</v>
      </c>
      <c r="AM36" s="33"/>
      <c r="AN36" s="318">
        <f t="shared" si="23"/>
        <v>0</v>
      </c>
      <c r="AO36" s="319">
        <f t="shared" si="24"/>
        <v>0</v>
      </c>
      <c r="AP36" s="10"/>
      <c r="AQ36" s="11"/>
      <c r="AR36"/>
      <c r="AS36" s="21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 s="22"/>
      <c r="BK36" s="22"/>
      <c r="BL36" s="23"/>
      <c r="BM36" s="24"/>
      <c r="BN36"/>
      <c r="BO36" s="57"/>
      <c r="BP36"/>
      <c r="BQ36" s="21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 s="22"/>
      <c r="CI36" s="22"/>
      <c r="CJ36" s="23"/>
      <c r="CK36" s="24"/>
      <c r="CL36"/>
    </row>
    <row r="37" spans="1:90" s="16" customFormat="1" ht="16" customHeight="1" x14ac:dyDescent="0.25">
      <c r="A37" s="10"/>
      <c r="B37" s="11"/>
      <c r="C37" s="301" t="str">
        <f t="shared" si="14"/>
        <v>LC4</v>
      </c>
      <c r="D37" s="357" t="s">
        <v>321</v>
      </c>
      <c r="E37" s="728" t="s">
        <v>319</v>
      </c>
      <c r="F37" s="732"/>
      <c r="G37" s="732"/>
      <c r="H37" s="732"/>
      <c r="I37" s="732"/>
      <c r="J37" s="342" t="s">
        <v>320</v>
      </c>
      <c r="K37" s="1226"/>
      <c r="L37" s="1227"/>
      <c r="M37" s="33"/>
      <c r="N37" s="397"/>
      <c r="O37" s="323"/>
      <c r="P37" s="314">
        <f t="shared" si="15"/>
        <v>0</v>
      </c>
      <c r="Q37" s="325"/>
      <c r="R37" s="323"/>
      <c r="S37" s="314">
        <f t="shared" si="16"/>
        <v>0</v>
      </c>
      <c r="T37" s="325"/>
      <c r="U37" s="323"/>
      <c r="V37" s="314">
        <f t="shared" si="17"/>
        <v>0</v>
      </c>
      <c r="W37" s="325"/>
      <c r="X37" s="323"/>
      <c r="Y37" s="388">
        <f t="shared" si="18"/>
        <v>0</v>
      </c>
      <c r="Z37" s="33"/>
      <c r="AA37" s="401"/>
      <c r="AB37" s="332"/>
      <c r="AC37" s="314">
        <f t="shared" si="19"/>
        <v>0</v>
      </c>
      <c r="AD37" s="346"/>
      <c r="AE37" s="332"/>
      <c r="AF37" s="314">
        <f t="shared" si="20"/>
        <v>0</v>
      </c>
      <c r="AG37" s="345"/>
      <c r="AH37" s="332"/>
      <c r="AI37" s="314">
        <f t="shared" si="21"/>
        <v>0</v>
      </c>
      <c r="AJ37" s="346"/>
      <c r="AK37" s="332"/>
      <c r="AL37" s="388">
        <f t="shared" si="22"/>
        <v>0</v>
      </c>
      <c r="AM37" s="33"/>
      <c r="AN37" s="318">
        <f t="shared" si="23"/>
        <v>0</v>
      </c>
      <c r="AO37" s="319">
        <f t="shared" si="24"/>
        <v>0</v>
      </c>
      <c r="AP37" s="10"/>
      <c r="AQ37" s="11"/>
      <c r="AR37"/>
      <c r="AS37" s="21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 s="22"/>
      <c r="BK37" s="22"/>
      <c r="BL37" s="23"/>
      <c r="BM37" s="24"/>
      <c r="BN37"/>
      <c r="BO37" s="57"/>
      <c r="BP37"/>
      <c r="BQ37" s="21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 s="22"/>
      <c r="CI37" s="22"/>
      <c r="CJ37" s="23"/>
      <c r="CK37" s="24"/>
      <c r="CL37"/>
    </row>
    <row r="38" spans="1:90" s="16" customFormat="1" ht="16" customHeight="1" x14ac:dyDescent="0.25">
      <c r="A38" s="10"/>
      <c r="B38" s="11"/>
      <c r="C38" s="301" t="str">
        <f t="shared" si="14"/>
        <v>LC5</v>
      </c>
      <c r="D38" s="357" t="s">
        <v>322</v>
      </c>
      <c r="E38" s="731"/>
      <c r="F38" s="732"/>
      <c r="G38" s="732"/>
      <c r="H38" s="732"/>
      <c r="I38" s="732"/>
      <c r="J38" s="342" t="s">
        <v>320</v>
      </c>
      <c r="K38" s="1226"/>
      <c r="L38" s="1227"/>
      <c r="M38" s="33"/>
      <c r="N38" s="397"/>
      <c r="O38" s="321"/>
      <c r="P38" s="314">
        <f t="shared" si="15"/>
        <v>0</v>
      </c>
      <c r="Q38" s="325"/>
      <c r="R38" s="321"/>
      <c r="S38" s="314">
        <f t="shared" si="16"/>
        <v>0</v>
      </c>
      <c r="T38" s="325"/>
      <c r="U38" s="321"/>
      <c r="V38" s="314">
        <f t="shared" si="17"/>
        <v>0</v>
      </c>
      <c r="W38" s="325"/>
      <c r="X38" s="321"/>
      <c r="Y38" s="388">
        <f t="shared" si="18"/>
        <v>0</v>
      </c>
      <c r="Z38" s="33"/>
      <c r="AA38" s="401"/>
      <c r="AB38" s="332"/>
      <c r="AC38" s="314">
        <f t="shared" si="19"/>
        <v>0</v>
      </c>
      <c r="AD38" s="346"/>
      <c r="AE38" s="332"/>
      <c r="AF38" s="314">
        <f t="shared" si="20"/>
        <v>0</v>
      </c>
      <c r="AG38" s="345"/>
      <c r="AH38" s="332"/>
      <c r="AI38" s="314">
        <f t="shared" si="21"/>
        <v>0</v>
      </c>
      <c r="AJ38" s="346"/>
      <c r="AK38" s="332"/>
      <c r="AL38" s="388">
        <f t="shared" si="22"/>
        <v>0</v>
      </c>
      <c r="AM38" s="33"/>
      <c r="AN38" s="318">
        <f t="shared" si="23"/>
        <v>0</v>
      </c>
      <c r="AO38" s="319">
        <f t="shared" si="24"/>
        <v>0</v>
      </c>
      <c r="AP38" s="10"/>
      <c r="AQ38" s="11"/>
      <c r="AR38"/>
      <c r="AS38" s="21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 s="22"/>
      <c r="BK38" s="22"/>
      <c r="BL38" s="23"/>
      <c r="BM38" s="24"/>
      <c r="BN38"/>
      <c r="BO38" s="57"/>
      <c r="BP38"/>
      <c r="BQ38" s="21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 s="22"/>
      <c r="CI38" s="22"/>
      <c r="CJ38" s="23"/>
      <c r="CK38" s="24"/>
      <c r="CL38"/>
    </row>
    <row r="39" spans="1:90" s="16" customFormat="1" ht="16" customHeight="1" thickBot="1" x14ac:dyDescent="0.4">
      <c r="A39" s="10"/>
      <c r="B39" s="11"/>
      <c r="C39" s="302" t="str">
        <f t="shared" si="14"/>
        <v>LC6</v>
      </c>
      <c r="D39" s="427"/>
      <c r="E39" s="733"/>
      <c r="F39" s="734"/>
      <c r="G39" s="734"/>
      <c r="H39" s="734"/>
      <c r="I39" s="734"/>
      <c r="J39" s="428" t="s">
        <v>320</v>
      </c>
      <c r="K39" s="1220"/>
      <c r="L39" s="1221"/>
      <c r="M39" s="33"/>
      <c r="N39" s="398"/>
      <c r="O39" s="415"/>
      <c r="P39" s="392">
        <f t="shared" si="15"/>
        <v>0</v>
      </c>
      <c r="Q39" s="411"/>
      <c r="R39" s="415"/>
      <c r="S39" s="392">
        <f t="shared" si="16"/>
        <v>0</v>
      </c>
      <c r="T39" s="411"/>
      <c r="U39" s="415"/>
      <c r="V39" s="392">
        <f t="shared" si="17"/>
        <v>0</v>
      </c>
      <c r="W39" s="411"/>
      <c r="X39" s="399"/>
      <c r="Y39" s="395">
        <f t="shared" si="18"/>
        <v>0</v>
      </c>
      <c r="Z39" s="33"/>
      <c r="AA39" s="403"/>
      <c r="AB39" s="332"/>
      <c r="AC39" s="314">
        <f t="shared" si="19"/>
        <v>0</v>
      </c>
      <c r="AD39" s="333"/>
      <c r="AE39" s="332"/>
      <c r="AF39" s="314">
        <f t="shared" si="20"/>
        <v>0</v>
      </c>
      <c r="AG39" s="331"/>
      <c r="AH39" s="332"/>
      <c r="AI39" s="314">
        <f t="shared" si="21"/>
        <v>0</v>
      </c>
      <c r="AJ39" s="333"/>
      <c r="AK39" s="332"/>
      <c r="AL39" s="388">
        <f t="shared" si="22"/>
        <v>0</v>
      </c>
      <c r="AM39" s="33"/>
      <c r="AN39" s="318">
        <f t="shared" si="23"/>
        <v>0</v>
      </c>
      <c r="AO39" s="319">
        <f t="shared" si="24"/>
        <v>0</v>
      </c>
      <c r="AP39" s="10"/>
      <c r="AQ39" s="11"/>
      <c r="AR39"/>
      <c r="AS39" s="21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 s="22"/>
      <c r="BK39" s="22"/>
      <c r="BL39" s="23"/>
      <c r="BM39" s="24"/>
      <c r="BN39"/>
      <c r="BO39" s="57"/>
      <c r="BP39"/>
      <c r="BQ39" s="21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 s="22"/>
      <c r="CI39" s="22"/>
      <c r="CJ39" s="23"/>
      <c r="CK39" s="24"/>
      <c r="CL39"/>
    </row>
    <row r="40" spans="1:90" ht="6" customHeight="1" thickBot="1" x14ac:dyDescent="0.4">
      <c r="A40" s="10"/>
      <c r="B40" s="1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7"/>
      <c r="P40" s="3"/>
      <c r="Q40" s="3"/>
      <c r="R40" s="7"/>
      <c r="S40" s="3"/>
      <c r="T40" s="3"/>
      <c r="U40" s="7"/>
      <c r="V40" s="3"/>
      <c r="W40" s="3"/>
      <c r="X40" s="7"/>
      <c r="Y40" s="3"/>
      <c r="Z40" s="3"/>
      <c r="AA40" s="404"/>
      <c r="AB40" s="405"/>
      <c r="AC40" s="406"/>
      <c r="AD40" s="406"/>
      <c r="AE40" s="405"/>
      <c r="AF40" s="406"/>
      <c r="AG40" s="406"/>
      <c r="AH40" s="405"/>
      <c r="AI40" s="406"/>
      <c r="AJ40" s="406"/>
      <c r="AK40" s="405"/>
      <c r="AL40" s="407"/>
      <c r="AM40" s="3"/>
      <c r="AN40" s="34"/>
      <c r="AO40" s="34"/>
      <c r="AP40" s="10"/>
      <c r="AQ40" s="11"/>
    </row>
    <row r="41" spans="1:90" ht="16" customHeight="1" thickBot="1" x14ac:dyDescent="0.4">
      <c r="A41" s="10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25"/>
      <c r="N41" s="19"/>
      <c r="O41" s="74"/>
      <c r="P41" s="315">
        <f>SUM(P34:P39)</f>
        <v>0</v>
      </c>
      <c r="Q41" s="19"/>
      <c r="R41" s="74"/>
      <c r="S41" s="315">
        <f>SUM(S34:S39)</f>
        <v>0</v>
      </c>
      <c r="T41" s="19"/>
      <c r="U41" s="74"/>
      <c r="V41" s="315">
        <f>SUM(V34:V39)</f>
        <v>0</v>
      </c>
      <c r="W41" s="19"/>
      <c r="X41" s="74"/>
      <c r="Y41" s="315">
        <f>SUM(Y34:Y39)</f>
        <v>0</v>
      </c>
      <c r="Z41" s="25"/>
      <c r="AA41" s="19"/>
      <c r="AB41" s="74"/>
      <c r="AC41" s="402">
        <f>SUM(AC34:AC39)</f>
        <v>0</v>
      </c>
      <c r="AD41" s="19"/>
      <c r="AE41" s="74"/>
      <c r="AF41" s="316">
        <f>SUM(AF34:AF39)</f>
        <v>0</v>
      </c>
      <c r="AG41" s="19"/>
      <c r="AH41" s="74"/>
      <c r="AI41" s="316">
        <f>SUM(AI34:AI39)</f>
        <v>0</v>
      </c>
      <c r="AJ41" s="19"/>
      <c r="AK41" s="74"/>
      <c r="AL41" s="402">
        <f>SUM(AL34:AL39)</f>
        <v>0</v>
      </c>
      <c r="AM41" s="25"/>
      <c r="AN41" s="18"/>
      <c r="AO41" s="315">
        <f>SUM(AO34:AO39)</f>
        <v>0</v>
      </c>
      <c r="AP41" s="10"/>
      <c r="AQ41" s="11"/>
      <c r="BI41" s="1186"/>
      <c r="BJ41" s="1186"/>
      <c r="BK41" s="1186"/>
      <c r="BL41" s="18"/>
      <c r="BM41" s="25"/>
      <c r="CG41" s="1186"/>
      <c r="CH41" s="1186"/>
      <c r="CI41" s="1186"/>
      <c r="CJ41" s="18"/>
      <c r="CK41" s="25"/>
    </row>
    <row r="42" spans="1:90" ht="6" customHeight="1" x14ac:dyDescent="0.25">
      <c r="A42" s="10"/>
      <c r="B42" s="11"/>
      <c r="AP42" s="10"/>
      <c r="AQ42" s="11"/>
    </row>
    <row r="43" spans="1:90" s="16" customFormat="1" ht="6" customHeight="1" thickBot="1" x14ac:dyDescent="0.3">
      <c r="A43"/>
      <c r="B43" s="42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76"/>
      <c r="P43" s="49"/>
      <c r="Q43" s="49"/>
      <c r="R43" s="76"/>
      <c r="S43" s="49"/>
      <c r="T43" s="49"/>
      <c r="U43" s="76"/>
      <c r="V43" s="49"/>
      <c r="W43" s="49"/>
      <c r="X43" s="76"/>
      <c r="Y43" s="49"/>
      <c r="Z43" s="49"/>
      <c r="AA43" s="49"/>
      <c r="AB43" s="76"/>
      <c r="AC43" s="49"/>
      <c r="AD43" s="49"/>
      <c r="AE43" s="76"/>
      <c r="AF43" s="49"/>
      <c r="AG43" s="49"/>
      <c r="AH43" s="76"/>
      <c r="AI43" s="49"/>
      <c r="AJ43" s="49"/>
      <c r="AK43" s="76"/>
      <c r="AL43" s="49"/>
      <c r="AM43" s="49"/>
      <c r="AN43" s="49"/>
      <c r="AO43" s="49"/>
      <c r="AP43" s="44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 s="57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</row>
    <row r="44" spans="1:90" s="16" customFormat="1" ht="18" x14ac:dyDescent="0.35">
      <c r="A44" s="10"/>
      <c r="B44" s="11"/>
      <c r="C44" s="296"/>
      <c r="D44" s="297" t="s">
        <v>323</v>
      </c>
      <c r="E44" s="429"/>
      <c r="F44" s="429"/>
      <c r="G44" s="429"/>
      <c r="H44" s="429"/>
      <c r="I44" s="429"/>
      <c r="J44" s="430"/>
      <c r="K44" s="431"/>
      <c r="L44" s="384" t="s">
        <v>324</v>
      </c>
      <c r="M44" s="334"/>
      <c r="N44" s="408" t="s">
        <v>325</v>
      </c>
      <c r="O44" s="396" t="s">
        <v>83</v>
      </c>
      <c r="P44" s="1065" t="s">
        <v>291</v>
      </c>
      <c r="Q44" s="396" t="s">
        <v>325</v>
      </c>
      <c r="R44" s="396" t="s">
        <v>83</v>
      </c>
      <c r="S44" s="1065" t="s">
        <v>291</v>
      </c>
      <c r="T44" s="396" t="s">
        <v>325</v>
      </c>
      <c r="U44" s="396" t="s">
        <v>83</v>
      </c>
      <c r="V44" s="1065" t="s">
        <v>291</v>
      </c>
      <c r="W44" s="396" t="s">
        <v>325</v>
      </c>
      <c r="X44" s="396" t="s">
        <v>83</v>
      </c>
      <c r="Y44" s="384" t="s">
        <v>291</v>
      </c>
      <c r="Z44" s="334"/>
      <c r="AA44" s="408" t="s">
        <v>325</v>
      </c>
      <c r="AB44" s="396" t="s">
        <v>83</v>
      </c>
      <c r="AC44" s="1065" t="s">
        <v>291</v>
      </c>
      <c r="AD44" s="396" t="s">
        <v>325</v>
      </c>
      <c r="AE44" s="396" t="s">
        <v>83</v>
      </c>
      <c r="AF44" s="1065" t="s">
        <v>291</v>
      </c>
      <c r="AG44" s="396" t="s">
        <v>325</v>
      </c>
      <c r="AH44" s="396" t="s">
        <v>83</v>
      </c>
      <c r="AI44" s="1065" t="s">
        <v>291</v>
      </c>
      <c r="AJ44" s="396" t="s">
        <v>325</v>
      </c>
      <c r="AK44" s="396" t="s">
        <v>83</v>
      </c>
      <c r="AL44" s="384" t="s">
        <v>291</v>
      </c>
      <c r="AM44" s="334"/>
      <c r="AN44" s="347" t="s">
        <v>326</v>
      </c>
      <c r="AO44" s="313" t="s">
        <v>327</v>
      </c>
      <c r="AP44" s="10"/>
      <c r="AQ44" s="11"/>
      <c r="AR44"/>
      <c r="AS44" s="1199"/>
      <c r="AT44" s="1199"/>
      <c r="AU44" s="1199"/>
      <c r="AV44" s="1199"/>
      <c r="AW44" s="1199"/>
      <c r="AX44" s="1199"/>
      <c r="AY44" s="1199"/>
      <c r="AZ44" s="1199"/>
      <c r="BA44" s="1199"/>
      <c r="BB44" s="1199"/>
      <c r="BC44" s="1199"/>
      <c r="BD44" s="1199"/>
      <c r="BE44" s="20"/>
      <c r="BF44" s="20"/>
      <c r="BG44" s="20"/>
      <c r="BH44" s="26"/>
      <c r="BI44" s="1200"/>
      <c r="BJ44" s="1200"/>
      <c r="BK44" s="1200"/>
      <c r="BL44" s="1197"/>
      <c r="BM44" s="1197"/>
      <c r="BN44"/>
      <c r="BO44" s="57"/>
      <c r="BP44"/>
      <c r="BQ44" s="1199"/>
      <c r="BR44" s="1199"/>
      <c r="BS44" s="1199"/>
      <c r="BT44" s="1199"/>
      <c r="BU44" s="1199"/>
      <c r="BV44" s="1199"/>
      <c r="BW44" s="1199"/>
      <c r="BX44" s="1199"/>
      <c r="BY44" s="1199"/>
      <c r="BZ44" s="1199"/>
      <c r="CA44" s="1199"/>
      <c r="CB44" s="1199"/>
      <c r="CC44" s="20"/>
      <c r="CD44" s="20"/>
      <c r="CE44" s="20"/>
      <c r="CF44" s="26"/>
      <c r="CG44" s="1200"/>
      <c r="CH44" s="1200"/>
      <c r="CI44" s="1200"/>
      <c r="CJ44" s="1197"/>
      <c r="CK44" s="1197"/>
      <c r="CL44"/>
    </row>
    <row r="45" spans="1:90" s="16" customFormat="1" ht="16" customHeight="1" x14ac:dyDescent="0.35">
      <c r="A45" s="10"/>
      <c r="B45" s="11"/>
      <c r="C45" s="432"/>
      <c r="D45" s="348" t="s">
        <v>328</v>
      </c>
      <c r="E45" s="1242" t="s">
        <v>293</v>
      </c>
      <c r="F45" s="1243"/>
      <c r="G45" s="1243"/>
      <c r="H45" s="1244"/>
      <c r="I45" s="348" t="s">
        <v>329</v>
      </c>
      <c r="J45" s="349" t="s">
        <v>295</v>
      </c>
      <c r="K45" s="350" t="s">
        <v>330</v>
      </c>
      <c r="L45" s="386" t="str">
        <f>"[" &amp; 'Summary (EN)'!$I$14 &amp;"/h]"</f>
        <v>[DOL/h]</v>
      </c>
      <c r="M45" s="338"/>
      <c r="N45" s="385" t="s">
        <v>89</v>
      </c>
      <c r="O45" s="290"/>
      <c r="P45" s="1066" t="str">
        <f>"[" &amp; 'Summary (EN)'!$I$14 &amp;"]"</f>
        <v>[DOL]</v>
      </c>
      <c r="Q45" s="349" t="s">
        <v>89</v>
      </c>
      <c r="R45" s="290"/>
      <c r="S45" s="1066" t="str">
        <f>"[" &amp; 'Summary (EN)'!$I$14 &amp;"]"</f>
        <v>[DOL]</v>
      </c>
      <c r="T45" s="349" t="s">
        <v>89</v>
      </c>
      <c r="U45" s="290"/>
      <c r="V45" s="1066" t="str">
        <f>"[" &amp; 'Summary (EN)'!$I$14 &amp;"]"</f>
        <v>[DOL]</v>
      </c>
      <c r="W45" s="349" t="s">
        <v>89</v>
      </c>
      <c r="X45" s="290"/>
      <c r="Y45" s="386" t="str">
        <f>"[" &amp; 'Summary (EN)'!$I$14 &amp;"]"</f>
        <v>[DOL]</v>
      </c>
      <c r="Z45" s="338"/>
      <c r="AA45" s="385" t="s">
        <v>89</v>
      </c>
      <c r="AB45" s="290"/>
      <c r="AC45" s="1066" t="str">
        <f>"[" &amp; 'Summary (EN)'!$I$14 &amp;"]"</f>
        <v>[DOL]</v>
      </c>
      <c r="AD45" s="349" t="s">
        <v>89</v>
      </c>
      <c r="AE45" s="290"/>
      <c r="AF45" s="1066" t="str">
        <f>"[" &amp; 'Summary (EN)'!$I$14 &amp;"]"</f>
        <v>[DOL]</v>
      </c>
      <c r="AG45" s="349" t="s">
        <v>89</v>
      </c>
      <c r="AH45" s="290"/>
      <c r="AI45" s="1066" t="str">
        <f>"[" &amp; 'Summary (EN)'!$I$14 &amp;"]"</f>
        <v>[DOL]</v>
      </c>
      <c r="AJ45" s="349" t="s">
        <v>89</v>
      </c>
      <c r="AK45" s="290"/>
      <c r="AL45" s="386" t="str">
        <f>"[" &amp; 'Summary (EN)'!$I$14 &amp;"]"</f>
        <v>[DOL]</v>
      </c>
      <c r="AM45" s="338"/>
      <c r="AN45" s="290" t="s">
        <v>331</v>
      </c>
      <c r="AO45" s="290" t="str">
        <f>"["&amp; 'Summary (EN)'!$I$14 &amp; "]"</f>
        <v>[DOL]</v>
      </c>
      <c r="AP45" s="10"/>
      <c r="AQ45" s="11"/>
      <c r="AR45"/>
      <c r="AS45" s="21"/>
      <c r="AT45" s="1197"/>
      <c r="AU45" s="1197"/>
      <c r="AV45" s="1197"/>
      <c r="AW45" s="3"/>
      <c r="AX45" s="3"/>
      <c r="AY45" s="3"/>
      <c r="AZ45" s="3"/>
      <c r="BA45" s="3"/>
      <c r="BB45" s="3"/>
      <c r="BC45" s="7"/>
      <c r="BD45" s="3"/>
      <c r="BE45" s="26"/>
      <c r="BF45" s="26"/>
      <c r="BG45" s="26"/>
      <c r="BH45" s="26"/>
      <c r="BI45" s="26"/>
      <c r="BJ45" s="7"/>
      <c r="BK45" s="7"/>
      <c r="BL45" s="3"/>
      <c r="BM45" s="3"/>
      <c r="BN45"/>
      <c r="BO45" s="57"/>
      <c r="BP45"/>
      <c r="BQ45" s="21"/>
      <c r="BR45" s="1197"/>
      <c r="BS45" s="1197"/>
      <c r="BT45" s="1197"/>
      <c r="BU45" s="3"/>
      <c r="BV45" s="3"/>
      <c r="BW45" s="3"/>
      <c r="BX45" s="3"/>
      <c r="BY45" s="3"/>
      <c r="BZ45" s="3"/>
      <c r="CA45" s="7"/>
      <c r="CB45" s="3"/>
      <c r="CC45" s="26"/>
      <c r="CD45" s="26"/>
      <c r="CE45" s="26"/>
      <c r="CF45" s="26"/>
      <c r="CG45" s="26"/>
      <c r="CH45" s="7"/>
      <c r="CI45" s="7"/>
      <c r="CJ45" s="3"/>
      <c r="CK45" s="3"/>
      <c r="CL45"/>
    </row>
    <row r="46" spans="1:90" s="16" customFormat="1" ht="37.5" customHeight="1" x14ac:dyDescent="0.25">
      <c r="A46" s="10"/>
      <c r="B46" s="11"/>
      <c r="C46" s="301" t="str">
        <f>"PM" &amp; ROW(C46)-ROW($C$44)-1</f>
        <v>PM1</v>
      </c>
      <c r="D46" s="358" t="s">
        <v>332</v>
      </c>
      <c r="E46" s="1245" t="s">
        <v>333</v>
      </c>
      <c r="F46" s="1246"/>
      <c r="G46" s="1246"/>
      <c r="H46" s="1247"/>
      <c r="I46" s="359"/>
      <c r="J46" s="295" t="s">
        <v>306</v>
      </c>
      <c r="K46" s="352" t="s">
        <v>306</v>
      </c>
      <c r="L46" s="433">
        <v>0</v>
      </c>
      <c r="M46" s="28"/>
      <c r="N46" s="410"/>
      <c r="O46" s="321"/>
      <c r="P46" s="314">
        <f>N46*$L46</f>
        <v>0</v>
      </c>
      <c r="Q46" s="325"/>
      <c r="R46" s="321"/>
      <c r="S46" s="1067">
        <f>Q46*$L46</f>
        <v>0</v>
      </c>
      <c r="T46" s="325"/>
      <c r="U46" s="321"/>
      <c r="V46" s="314">
        <f>T46*$L46</f>
        <v>0</v>
      </c>
      <c r="W46" s="325"/>
      <c r="X46" s="321"/>
      <c r="Y46" s="388">
        <f>W46*$L46</f>
        <v>0</v>
      </c>
      <c r="Z46" s="28"/>
      <c r="AA46" s="410"/>
      <c r="AB46" s="321"/>
      <c r="AC46" s="1067">
        <f>AA46*$L46</f>
        <v>0</v>
      </c>
      <c r="AD46" s="325"/>
      <c r="AE46" s="321"/>
      <c r="AF46" s="314">
        <f>AD46*$L46</f>
        <v>0</v>
      </c>
      <c r="AG46" s="320"/>
      <c r="AH46" s="321"/>
      <c r="AI46" s="314">
        <f>AG46*$L46</f>
        <v>0</v>
      </c>
      <c r="AJ46" s="325"/>
      <c r="AK46" s="321"/>
      <c r="AL46" s="388">
        <f>AJ46*$L46</f>
        <v>0</v>
      </c>
      <c r="AM46" s="28"/>
      <c r="AN46" s="351">
        <f>SUMPRODUCT((N$44:AL$44=N$44)*(N46:AL46))</f>
        <v>0</v>
      </c>
      <c r="AO46" s="319">
        <f>SUMPRODUCT((N$16:AL$16=P$16)*(N46:AL46))</f>
        <v>0</v>
      </c>
      <c r="AP46" s="10"/>
      <c r="AQ46" s="11"/>
      <c r="AR46"/>
      <c r="AS46" s="21"/>
      <c r="AT46" s="1198"/>
      <c r="AU46" s="1198"/>
      <c r="AV46" s="1198"/>
      <c r="AW46" s="1219"/>
      <c r="AX46" s="1219"/>
      <c r="AY46" s="1219"/>
      <c r="AZ46" s="1141"/>
      <c r="BA46" s="1141"/>
      <c r="BB46" s="1219"/>
      <c r="BC46" s="1219"/>
      <c r="BD46" s="1219"/>
      <c r="BE46" s="23"/>
      <c r="BF46" s="22"/>
      <c r="BG46" s="27"/>
      <c r="BH46" s="27"/>
      <c r="BI46" s="22"/>
      <c r="BJ46" s="28"/>
      <c r="BK46" s="22"/>
      <c r="BL46" s="1196"/>
      <c r="BM46" s="1196"/>
      <c r="BN46"/>
      <c r="BO46" s="57"/>
      <c r="BP46"/>
      <c r="BQ46" s="21"/>
      <c r="BR46" s="1198"/>
      <c r="BS46" s="1198"/>
      <c r="BT46" s="1198"/>
      <c r="BU46" s="1219"/>
      <c r="BV46" s="1219"/>
      <c r="BW46" s="1219"/>
      <c r="BX46" s="1141"/>
      <c r="BY46" s="1141"/>
      <c r="BZ46" s="1219"/>
      <c r="CA46" s="1219"/>
      <c r="CB46" s="1219"/>
      <c r="CC46" s="23"/>
      <c r="CD46" s="22"/>
      <c r="CE46" s="27"/>
      <c r="CF46" s="27"/>
      <c r="CG46" s="22"/>
      <c r="CH46" s="28"/>
      <c r="CI46" s="22"/>
      <c r="CJ46" s="1196"/>
      <c r="CK46" s="1196"/>
      <c r="CL46"/>
    </row>
    <row r="47" spans="1:90" s="16" customFormat="1" ht="30.75" customHeight="1" thickBot="1" x14ac:dyDescent="0.3">
      <c r="A47" s="10"/>
      <c r="B47" s="11"/>
      <c r="C47" s="302" t="str">
        <f>"PM" &amp; ROW(C47)-ROW($C$44)-1</f>
        <v>PM2</v>
      </c>
      <c r="D47" s="434"/>
      <c r="E47" s="1239"/>
      <c r="F47" s="1240"/>
      <c r="G47" s="1240"/>
      <c r="H47" s="1241"/>
      <c r="I47" s="435"/>
      <c r="J47" s="307" t="s">
        <v>306</v>
      </c>
      <c r="K47" s="436" t="s">
        <v>306</v>
      </c>
      <c r="L47" s="437">
        <v>0</v>
      </c>
      <c r="M47" s="28"/>
      <c r="N47" s="398"/>
      <c r="O47" s="415"/>
      <c r="P47" s="392">
        <f>N47*$L47</f>
        <v>0</v>
      </c>
      <c r="Q47" s="411"/>
      <c r="R47" s="415"/>
      <c r="S47" s="392">
        <f>Q47*$L47</f>
        <v>0</v>
      </c>
      <c r="T47" s="411"/>
      <c r="U47" s="415"/>
      <c r="V47" s="392">
        <f>T47*$L47</f>
        <v>0</v>
      </c>
      <c r="W47" s="411"/>
      <c r="X47" s="399"/>
      <c r="Y47" s="395">
        <f>W47*$L47</f>
        <v>0</v>
      </c>
      <c r="Z47" s="28"/>
      <c r="AA47" s="398"/>
      <c r="AB47" s="399"/>
      <c r="AC47" s="392">
        <f>AA47*$L47</f>
        <v>0</v>
      </c>
      <c r="AD47" s="411"/>
      <c r="AE47" s="399"/>
      <c r="AF47" s="392">
        <f>AD47*$L47</f>
        <v>0</v>
      </c>
      <c r="AG47" s="412"/>
      <c r="AH47" s="399"/>
      <c r="AI47" s="392">
        <f>AG47*$L47</f>
        <v>0</v>
      </c>
      <c r="AJ47" s="411"/>
      <c r="AK47" s="399"/>
      <c r="AL47" s="395">
        <f>AJ47*$L47</f>
        <v>0</v>
      </c>
      <c r="AM47" s="28"/>
      <c r="AN47" s="361">
        <f>SUMPRODUCT((N$44:AL$44=N$44)*(N47:AL47))</f>
        <v>0</v>
      </c>
      <c r="AO47" s="319">
        <f>SUMPRODUCT((N$16:AL$16=P$16)*(N47:AL47))</f>
        <v>0</v>
      </c>
      <c r="AP47" s="10"/>
      <c r="AQ47" s="11"/>
      <c r="AR47"/>
      <c r="AS47" s="21"/>
      <c r="AT47" s="1198"/>
      <c r="AU47" s="1198"/>
      <c r="AV47" s="1198"/>
      <c r="AW47" s="1141"/>
      <c r="AX47" s="1141"/>
      <c r="AY47" s="1141"/>
      <c r="AZ47" s="1141"/>
      <c r="BA47" s="1141"/>
      <c r="BB47" s="1141"/>
      <c r="BC47" s="1141"/>
      <c r="BD47" s="1141"/>
      <c r="BE47" s="23"/>
      <c r="BF47" s="22"/>
      <c r="BG47" s="27"/>
      <c r="BH47" s="27"/>
      <c r="BI47" s="22"/>
      <c r="BJ47" s="28"/>
      <c r="BK47" s="22"/>
      <c r="BL47" s="24"/>
      <c r="BM47" s="24"/>
      <c r="BN47"/>
      <c r="BO47" s="57"/>
      <c r="BP47"/>
      <c r="BQ47" s="21"/>
      <c r="BR47" s="1198"/>
      <c r="BS47" s="1198"/>
      <c r="BT47" s="1198"/>
      <c r="BU47" s="1141"/>
      <c r="BV47" s="1141"/>
      <c r="BW47" s="1141"/>
      <c r="BX47" s="1141"/>
      <c r="BY47" s="1141"/>
      <c r="BZ47" s="1141"/>
      <c r="CA47" s="1141"/>
      <c r="CB47" s="1141"/>
      <c r="CC47" s="23"/>
      <c r="CD47" s="22"/>
      <c r="CE47" s="27"/>
      <c r="CF47" s="27"/>
      <c r="CG47" s="22"/>
      <c r="CH47" s="28"/>
      <c r="CI47" s="22"/>
      <c r="CJ47" s="24"/>
      <c r="CK47" s="24"/>
      <c r="CL47"/>
    </row>
    <row r="48" spans="1:90" s="16" customFormat="1" ht="16" customHeight="1" thickBot="1" x14ac:dyDescent="0.4">
      <c r="A48" s="10"/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25"/>
      <c r="N48" s="402">
        <f t="shared" ref="N48:Y48" si="25">SUM(N46:N47)</f>
        <v>0</v>
      </c>
      <c r="O48" s="416">
        <f t="shared" si="25"/>
        <v>0</v>
      </c>
      <c r="P48" s="402">
        <f t="shared" si="25"/>
        <v>0</v>
      </c>
      <c r="Q48" s="402">
        <f t="shared" si="25"/>
        <v>0</v>
      </c>
      <c r="R48" s="416">
        <f t="shared" si="25"/>
        <v>0</v>
      </c>
      <c r="S48" s="402">
        <f t="shared" si="25"/>
        <v>0</v>
      </c>
      <c r="T48" s="402">
        <f t="shared" si="25"/>
        <v>0</v>
      </c>
      <c r="U48" s="416">
        <f t="shared" si="25"/>
        <v>0</v>
      </c>
      <c r="V48" s="402">
        <f t="shared" si="25"/>
        <v>0</v>
      </c>
      <c r="W48" s="402">
        <f t="shared" si="25"/>
        <v>0</v>
      </c>
      <c r="X48" s="360">
        <f t="shared" si="25"/>
        <v>0</v>
      </c>
      <c r="Y48" s="402">
        <f t="shared" si="25"/>
        <v>0</v>
      </c>
      <c r="Z48" s="353"/>
      <c r="AA48" s="315">
        <f t="shared" ref="AA48:AL48" si="26">SUM(AA46:AA47)</f>
        <v>0</v>
      </c>
      <c r="AB48" s="360">
        <f t="shared" si="26"/>
        <v>0</v>
      </c>
      <c r="AC48" s="315">
        <f t="shared" si="26"/>
        <v>0</v>
      </c>
      <c r="AD48" s="315">
        <f t="shared" si="26"/>
        <v>0</v>
      </c>
      <c r="AE48" s="360">
        <f t="shared" si="26"/>
        <v>0</v>
      </c>
      <c r="AF48" s="315">
        <f t="shared" si="26"/>
        <v>0</v>
      </c>
      <c r="AG48" s="315">
        <f t="shared" si="26"/>
        <v>0</v>
      </c>
      <c r="AH48" s="360">
        <f t="shared" si="26"/>
        <v>0</v>
      </c>
      <c r="AI48" s="315">
        <f t="shared" si="26"/>
        <v>0</v>
      </c>
      <c r="AJ48" s="315">
        <f t="shared" si="26"/>
        <v>0</v>
      </c>
      <c r="AK48" s="360">
        <f t="shared" si="26"/>
        <v>0</v>
      </c>
      <c r="AL48" s="315">
        <f t="shared" si="26"/>
        <v>0</v>
      </c>
      <c r="AM48" s="353"/>
      <c r="AN48" s="315">
        <f>SUM(AN46:AN47)</f>
        <v>0</v>
      </c>
      <c r="AO48" s="315">
        <f>SUM(AO46:AO47)</f>
        <v>0</v>
      </c>
      <c r="AP48" s="10"/>
      <c r="AQ48" s="11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 s="1186"/>
      <c r="BJ48" s="1186"/>
      <c r="BK48" s="1186"/>
      <c r="BL48" s="18"/>
      <c r="BM48" s="25"/>
      <c r="BN48"/>
      <c r="BO48" s="57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 s="1186"/>
      <c r="CH48" s="1186"/>
      <c r="CI48" s="1186"/>
      <c r="CJ48" s="18"/>
      <c r="CK48" s="25"/>
      <c r="CL48"/>
    </row>
    <row r="49" spans="1:90" s="16" customFormat="1" ht="6" customHeight="1" x14ac:dyDescent="0.25">
      <c r="A49"/>
      <c r="B49" s="1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/>
      <c r="N49" s="280"/>
      <c r="O49" s="354"/>
      <c r="P49" s="280"/>
      <c r="Q49" s="280"/>
      <c r="R49" s="354"/>
      <c r="S49" s="280"/>
      <c r="T49" s="280"/>
      <c r="U49" s="354"/>
      <c r="V49" s="280"/>
      <c r="W49" s="280"/>
      <c r="X49" s="354"/>
      <c r="Y49" s="280"/>
      <c r="Z49" s="279"/>
      <c r="AA49" s="280"/>
      <c r="AB49" s="354"/>
      <c r="AC49" s="280"/>
      <c r="AD49" s="280"/>
      <c r="AE49" s="354"/>
      <c r="AF49" s="280"/>
      <c r="AG49" s="280"/>
      <c r="AH49" s="354"/>
      <c r="AI49" s="280"/>
      <c r="AJ49" s="280"/>
      <c r="AK49" s="354"/>
      <c r="AL49" s="280"/>
      <c r="AM49" s="279"/>
      <c r="AN49" s="280"/>
      <c r="AO49" s="280"/>
      <c r="AP49" s="13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 s="57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</row>
    <row r="50" spans="1:90" s="16" customFormat="1" ht="6" customHeight="1" thickBot="1" x14ac:dyDescent="0.3">
      <c r="A50"/>
      <c r="B50" s="42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6"/>
      <c r="P50" s="49"/>
      <c r="Q50" s="49"/>
      <c r="R50" s="76"/>
      <c r="S50" s="49"/>
      <c r="T50" s="49"/>
      <c r="U50" s="76"/>
      <c r="V50" s="49"/>
      <c r="W50" s="49"/>
      <c r="X50" s="76"/>
      <c r="Y50" s="49"/>
      <c r="Z50" s="49"/>
      <c r="AA50" s="49"/>
      <c r="AB50" s="76"/>
      <c r="AC50" s="49"/>
      <c r="AD50" s="49"/>
      <c r="AE50" s="76"/>
      <c r="AF50" s="1069"/>
      <c r="AG50" s="49"/>
      <c r="AH50" s="76"/>
      <c r="AI50" s="49"/>
      <c r="AJ50" s="49"/>
      <c r="AK50" s="76"/>
      <c r="AL50" s="49"/>
      <c r="AM50" s="49"/>
      <c r="AN50" s="49"/>
      <c r="AO50" s="49"/>
      <c r="AP50" s="44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 s="57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</row>
    <row r="51" spans="1:90" s="16" customFormat="1" ht="18" x14ac:dyDescent="0.35">
      <c r="A51" s="10"/>
      <c r="B51" s="11"/>
      <c r="C51" s="296"/>
      <c r="D51" s="297" t="s">
        <v>334</v>
      </c>
      <c r="E51" s="429"/>
      <c r="F51" s="429"/>
      <c r="G51" s="429"/>
      <c r="H51" s="429"/>
      <c r="I51" s="429"/>
      <c r="J51" s="430"/>
      <c r="K51" s="431"/>
      <c r="L51" s="384" t="s">
        <v>324</v>
      </c>
      <c r="M51" s="334"/>
      <c r="N51" s="408" t="s">
        <v>325</v>
      </c>
      <c r="O51" s="396" t="s">
        <v>83</v>
      </c>
      <c r="P51" s="1065" t="s">
        <v>291</v>
      </c>
      <c r="Q51" s="396" t="s">
        <v>325</v>
      </c>
      <c r="R51" s="396" t="s">
        <v>83</v>
      </c>
      <c r="S51" s="1065" t="s">
        <v>291</v>
      </c>
      <c r="T51" s="396" t="s">
        <v>325</v>
      </c>
      <c r="U51" s="396" t="s">
        <v>83</v>
      </c>
      <c r="V51" s="1065" t="s">
        <v>291</v>
      </c>
      <c r="W51" s="396" t="s">
        <v>325</v>
      </c>
      <c r="X51" s="396" t="s">
        <v>83</v>
      </c>
      <c r="Y51" s="384" t="s">
        <v>291</v>
      </c>
      <c r="Z51" s="334"/>
      <c r="AA51" s="408" t="s">
        <v>325</v>
      </c>
      <c r="AB51" s="396" t="s">
        <v>83</v>
      </c>
      <c r="AC51" s="1065" t="s">
        <v>291</v>
      </c>
      <c r="AD51" s="396" t="s">
        <v>325</v>
      </c>
      <c r="AE51" s="396" t="s">
        <v>83</v>
      </c>
      <c r="AF51" s="1065" t="s">
        <v>291</v>
      </c>
      <c r="AG51" s="396" t="s">
        <v>325</v>
      </c>
      <c r="AH51" s="396" t="s">
        <v>83</v>
      </c>
      <c r="AI51" s="1065" t="s">
        <v>291</v>
      </c>
      <c r="AJ51" s="396" t="s">
        <v>325</v>
      </c>
      <c r="AK51" s="396" t="s">
        <v>83</v>
      </c>
      <c r="AL51" s="384" t="s">
        <v>291</v>
      </c>
      <c r="AM51" s="334"/>
      <c r="AN51" s="347" t="s">
        <v>326</v>
      </c>
      <c r="AO51" s="313" t="s">
        <v>327</v>
      </c>
      <c r="AP51" s="10"/>
      <c r="AQ51" s="11"/>
      <c r="AR51"/>
      <c r="AS51" s="1199"/>
      <c r="AT51" s="1199"/>
      <c r="AU51" s="1199"/>
      <c r="AV51" s="1199"/>
      <c r="AW51" s="1199"/>
      <c r="AX51" s="1199"/>
      <c r="AY51" s="1199"/>
      <c r="AZ51" s="1199"/>
      <c r="BA51" s="1199"/>
      <c r="BB51" s="1199"/>
      <c r="BC51" s="1199"/>
      <c r="BD51" s="1199"/>
      <c r="BE51" s="20"/>
      <c r="BF51" s="20"/>
      <c r="BG51" s="20"/>
      <c r="BH51" s="26"/>
      <c r="BI51" s="1200"/>
      <c r="BJ51" s="1200"/>
      <c r="BK51" s="1200"/>
      <c r="BL51" s="1197"/>
      <c r="BM51" s="1197"/>
      <c r="BN51"/>
      <c r="BO51" s="57"/>
      <c r="BP51"/>
      <c r="BQ51" s="1199"/>
      <c r="BR51" s="1199"/>
      <c r="BS51" s="1199"/>
      <c r="BT51" s="1199"/>
      <c r="BU51" s="1199"/>
      <c r="BV51" s="1199"/>
      <c r="BW51" s="1199"/>
      <c r="BX51" s="1199"/>
      <c r="BY51" s="1199"/>
      <c r="BZ51" s="1199"/>
      <c r="CA51" s="1199"/>
      <c r="CB51" s="1199"/>
      <c r="CC51" s="20"/>
      <c r="CD51" s="20"/>
      <c r="CE51" s="20"/>
      <c r="CF51" s="26"/>
      <c r="CG51" s="1200"/>
      <c r="CH51" s="1200"/>
      <c r="CI51" s="1200"/>
      <c r="CJ51" s="1197"/>
      <c r="CK51" s="1197"/>
      <c r="CL51"/>
    </row>
    <row r="52" spans="1:90" s="16" customFormat="1" ht="16" customHeight="1" x14ac:dyDescent="0.35">
      <c r="A52" s="10"/>
      <c r="B52" s="11"/>
      <c r="C52" s="432"/>
      <c r="D52" s="348" t="s">
        <v>328</v>
      </c>
      <c r="E52" s="1242" t="s">
        <v>293</v>
      </c>
      <c r="F52" s="1243"/>
      <c r="G52" s="1243"/>
      <c r="H52" s="1244"/>
      <c r="I52" s="348" t="s">
        <v>329</v>
      </c>
      <c r="J52" s="349" t="s">
        <v>295</v>
      </c>
      <c r="K52" s="350" t="s">
        <v>330</v>
      </c>
      <c r="L52" s="386" t="str">
        <f>"[" &amp; 'Summary (EN)'!$I$14 &amp;"/h]"</f>
        <v>[DOL/h]</v>
      </c>
      <c r="M52" s="338"/>
      <c r="N52" s="385" t="s">
        <v>89</v>
      </c>
      <c r="O52" s="290"/>
      <c r="P52" s="1066" t="str">
        <f>"[" &amp; 'Summary (EN)'!$I$14 &amp;"]"</f>
        <v>[DOL]</v>
      </c>
      <c r="Q52" s="349" t="s">
        <v>89</v>
      </c>
      <c r="R52" s="290"/>
      <c r="S52" s="1066" t="str">
        <f>"[" &amp; 'Summary (EN)'!$I$14 &amp;"]"</f>
        <v>[DOL]</v>
      </c>
      <c r="T52" s="349" t="s">
        <v>89</v>
      </c>
      <c r="U52" s="290"/>
      <c r="V52" s="1066" t="str">
        <f>"[" &amp; 'Summary (EN)'!$I$14 &amp;"]"</f>
        <v>[DOL]</v>
      </c>
      <c r="W52" s="349" t="s">
        <v>89</v>
      </c>
      <c r="X52" s="290"/>
      <c r="Y52" s="386" t="str">
        <f>"[" &amp; 'Summary (EN)'!$I$14 &amp;"]"</f>
        <v>[DOL]</v>
      </c>
      <c r="Z52" s="338"/>
      <c r="AA52" s="385" t="s">
        <v>89</v>
      </c>
      <c r="AB52" s="290"/>
      <c r="AC52" s="1066" t="str">
        <f>"[" &amp; 'Summary (EN)'!$I$14 &amp;"]"</f>
        <v>[DOL]</v>
      </c>
      <c r="AD52" s="349" t="s">
        <v>89</v>
      </c>
      <c r="AE52" s="290"/>
      <c r="AF52" s="1066" t="str">
        <f>"[" &amp; 'Summary (EN)'!$I$14 &amp;"]"</f>
        <v>[DOL]</v>
      </c>
      <c r="AG52" s="349" t="s">
        <v>89</v>
      </c>
      <c r="AH52" s="290"/>
      <c r="AI52" s="1066" t="str">
        <f>"[" &amp; 'Summary (EN)'!$I$14 &amp;"]"</f>
        <v>[DOL]</v>
      </c>
      <c r="AJ52" s="349" t="s">
        <v>89</v>
      </c>
      <c r="AK52" s="290"/>
      <c r="AL52" s="386" t="str">
        <f>"[" &amp; 'Summary (EN)'!$I$14 &amp;"]"</f>
        <v>[DOL]</v>
      </c>
      <c r="AM52" s="338"/>
      <c r="AN52" s="290" t="s">
        <v>331</v>
      </c>
      <c r="AO52" s="290" t="str">
        <f>"["&amp; 'Summary (EN)'!$I$14 &amp; "]"</f>
        <v>[DOL]</v>
      </c>
      <c r="AP52" s="10"/>
      <c r="AQ52" s="11"/>
      <c r="AR52"/>
      <c r="AS52" s="21"/>
      <c r="AT52" s="1197"/>
      <c r="AU52" s="1197"/>
      <c r="AV52" s="1197"/>
      <c r="AW52" s="3"/>
      <c r="AX52" s="3"/>
      <c r="AY52" s="3"/>
      <c r="AZ52" s="3"/>
      <c r="BA52" s="3"/>
      <c r="BB52" s="3"/>
      <c r="BC52" s="7"/>
      <c r="BD52" s="3"/>
      <c r="BE52" s="26"/>
      <c r="BF52" s="26"/>
      <c r="BG52" s="26"/>
      <c r="BH52" s="26"/>
      <c r="BI52" s="26"/>
      <c r="BJ52" s="7"/>
      <c r="BK52" s="7"/>
      <c r="BL52" s="3"/>
      <c r="BM52" s="3"/>
      <c r="BN52"/>
      <c r="BO52" s="57"/>
      <c r="BP52"/>
      <c r="BQ52" s="21"/>
      <c r="BR52" s="1197"/>
      <c r="BS52" s="1197"/>
      <c r="BT52" s="1197"/>
      <c r="BU52" s="3"/>
      <c r="BV52" s="3"/>
      <c r="BW52" s="3"/>
      <c r="BX52" s="3"/>
      <c r="BY52" s="3"/>
      <c r="BZ52" s="3"/>
      <c r="CA52" s="7"/>
      <c r="CB52" s="3"/>
      <c r="CC52" s="26"/>
      <c r="CD52" s="26"/>
      <c r="CE52" s="26"/>
      <c r="CF52" s="26"/>
      <c r="CG52" s="26"/>
      <c r="CH52" s="7"/>
      <c r="CI52" s="7"/>
      <c r="CJ52" s="3"/>
      <c r="CK52" s="3"/>
      <c r="CL52"/>
    </row>
    <row r="53" spans="1:90" s="16" customFormat="1" ht="35.25" customHeight="1" x14ac:dyDescent="0.25">
      <c r="A53" s="10"/>
      <c r="B53" s="11"/>
      <c r="C53" s="301" t="str">
        <f>"RM" &amp; ROW(C53)-ROW($C$51)-1</f>
        <v>RM1</v>
      </c>
      <c r="D53" s="358" t="s">
        <v>335</v>
      </c>
      <c r="E53" s="1245" t="s">
        <v>336</v>
      </c>
      <c r="F53" s="1246"/>
      <c r="G53" s="1246"/>
      <c r="H53" s="1247"/>
      <c r="I53" s="359"/>
      <c r="J53" s="295" t="s">
        <v>306</v>
      </c>
      <c r="K53" s="352" t="s">
        <v>306</v>
      </c>
      <c r="L53" s="433">
        <v>0</v>
      </c>
      <c r="M53" s="28"/>
      <c r="N53" s="410"/>
      <c r="O53" s="321"/>
      <c r="P53" s="314">
        <f>N53*$L53</f>
        <v>0</v>
      </c>
      <c r="Q53" s="325"/>
      <c r="R53" s="321"/>
      <c r="S53" s="314">
        <f>Q53*$L53</f>
        <v>0</v>
      </c>
      <c r="T53" s="325"/>
      <c r="U53" s="321"/>
      <c r="V53" s="314">
        <f>T53*$L53</f>
        <v>0</v>
      </c>
      <c r="W53" s="325"/>
      <c r="X53" s="321"/>
      <c r="Y53" s="388">
        <f>W53*$L53</f>
        <v>0</v>
      </c>
      <c r="Z53" s="28"/>
      <c r="AA53" s="410"/>
      <c r="AB53" s="321"/>
      <c r="AC53" s="314">
        <f>AA53*$L53</f>
        <v>0</v>
      </c>
      <c r="AD53" s="325"/>
      <c r="AE53" s="321"/>
      <c r="AF53" s="1070">
        <f>AD53*$L53</f>
        <v>0</v>
      </c>
      <c r="AG53" s="1068"/>
      <c r="AH53" s="321"/>
      <c r="AI53" s="314">
        <f>AG53*$L53</f>
        <v>0</v>
      </c>
      <c r="AJ53" s="325"/>
      <c r="AK53" s="321"/>
      <c r="AL53" s="388">
        <f>AJ53*$L53</f>
        <v>0</v>
      </c>
      <c r="AM53" s="28"/>
      <c r="AN53" s="351">
        <f>SUMPRODUCT((N$44:AL$44=N$44)*(N53:AL53))</f>
        <v>0</v>
      </c>
      <c r="AO53" s="319">
        <f>SUMPRODUCT((N$16:AL$16=P$16)*(N53:AL53))</f>
        <v>0</v>
      </c>
      <c r="AP53" s="10"/>
      <c r="AQ53" s="11"/>
      <c r="AR53"/>
      <c r="AS53" s="21"/>
      <c r="AT53" s="1198"/>
      <c r="AU53" s="1198"/>
      <c r="AV53" s="1198"/>
      <c r="AW53" s="1141"/>
      <c r="AX53" s="1141"/>
      <c r="AY53" s="1141"/>
      <c r="AZ53" s="1141"/>
      <c r="BA53" s="1141"/>
      <c r="BB53" s="1141"/>
      <c r="BC53" s="1141"/>
      <c r="BD53" s="1141"/>
      <c r="BE53" s="23"/>
      <c r="BF53" s="22"/>
      <c r="BG53" s="27"/>
      <c r="BH53" s="27"/>
      <c r="BI53" s="22"/>
      <c r="BJ53" s="28"/>
      <c r="BK53" s="22"/>
      <c r="BL53" s="24"/>
      <c r="BM53" s="24"/>
      <c r="BN53"/>
      <c r="BO53" s="57"/>
      <c r="BP53"/>
      <c r="BQ53" s="21"/>
      <c r="BR53" s="1198"/>
      <c r="BS53" s="1198"/>
      <c r="BT53" s="1198"/>
      <c r="BU53" s="1141"/>
      <c r="BV53" s="1141"/>
      <c r="BW53" s="1141"/>
      <c r="BX53" s="1141"/>
      <c r="BY53" s="1141"/>
      <c r="BZ53" s="1141"/>
      <c r="CA53" s="1141"/>
      <c r="CB53" s="1141"/>
      <c r="CC53" s="23"/>
      <c r="CD53" s="22"/>
      <c r="CE53" s="27"/>
      <c r="CF53" s="27"/>
      <c r="CG53" s="22"/>
      <c r="CH53" s="28"/>
      <c r="CI53" s="22"/>
      <c r="CJ53" s="24"/>
      <c r="CK53" s="24"/>
      <c r="CL53"/>
    </row>
    <row r="54" spans="1:90" s="16" customFormat="1" ht="33.75" customHeight="1" x14ac:dyDescent="0.25">
      <c r="A54" s="10"/>
      <c r="B54" s="11"/>
      <c r="C54" s="301" t="str">
        <f>"RM" &amp; ROW(C54)-ROW($C$51)-1</f>
        <v>RM2</v>
      </c>
      <c r="D54" s="1071" t="s">
        <v>337</v>
      </c>
      <c r="E54" s="1248" t="s">
        <v>338</v>
      </c>
      <c r="F54" s="1249"/>
      <c r="G54" s="1249"/>
      <c r="H54" s="1250"/>
      <c r="I54" s="359"/>
      <c r="J54" s="295" t="s">
        <v>306</v>
      </c>
      <c r="K54" s="352" t="s">
        <v>306</v>
      </c>
      <c r="L54" s="433">
        <v>0</v>
      </c>
      <c r="M54" s="28"/>
      <c r="N54" s="397"/>
      <c r="O54" s="321"/>
      <c r="P54" s="314">
        <f>N54*$L54</f>
        <v>0</v>
      </c>
      <c r="Q54" s="325"/>
      <c r="R54" s="321"/>
      <c r="S54" s="314">
        <f>Q54*$L54</f>
        <v>0</v>
      </c>
      <c r="T54" s="325"/>
      <c r="U54" s="321"/>
      <c r="V54" s="314">
        <f>T54*$L54</f>
        <v>0</v>
      </c>
      <c r="W54" s="325"/>
      <c r="X54" s="321"/>
      <c r="Y54" s="388">
        <f>W54*$L54</f>
        <v>0</v>
      </c>
      <c r="Z54" s="28"/>
      <c r="AA54" s="397"/>
      <c r="AB54" s="321"/>
      <c r="AC54" s="314">
        <f>AA54*$L54</f>
        <v>0</v>
      </c>
      <c r="AD54" s="325"/>
      <c r="AE54" s="321"/>
      <c r="AF54" s="314">
        <f>AD54*$L54</f>
        <v>0</v>
      </c>
      <c r="AG54" s="322"/>
      <c r="AH54" s="321"/>
      <c r="AI54" s="314">
        <f>AG54*$L54</f>
        <v>0</v>
      </c>
      <c r="AJ54" s="325"/>
      <c r="AK54" s="321"/>
      <c r="AL54" s="388">
        <f>AJ54*$L54</f>
        <v>0</v>
      </c>
      <c r="AM54" s="28"/>
      <c r="AN54" s="351">
        <f>SUMPRODUCT((N$44:AL$44=N$44)*(N54:AL54))</f>
        <v>0</v>
      </c>
      <c r="AO54" s="319">
        <f>SUMPRODUCT((N$16:AL$16=P$16)*(N54:AL54))</f>
        <v>0</v>
      </c>
      <c r="AP54" s="10"/>
      <c r="AQ54" s="11"/>
      <c r="AR54"/>
      <c r="AS54" s="21"/>
      <c r="AT54" s="1198"/>
      <c r="AU54" s="1198"/>
      <c r="AV54" s="1198"/>
      <c r="AW54" s="1141"/>
      <c r="AX54" s="1141"/>
      <c r="AY54" s="1141"/>
      <c r="AZ54" s="1141"/>
      <c r="BA54" s="1141"/>
      <c r="BB54" s="1141"/>
      <c r="BC54" s="1141"/>
      <c r="BD54" s="1141"/>
      <c r="BE54" s="23"/>
      <c r="BF54" s="22"/>
      <c r="BG54" s="27"/>
      <c r="BH54" s="27"/>
      <c r="BI54" s="22"/>
      <c r="BJ54" s="28"/>
      <c r="BK54" s="22"/>
      <c r="BL54" s="24"/>
      <c r="BM54" s="24"/>
      <c r="BN54"/>
      <c r="BO54" s="57"/>
      <c r="BP54"/>
      <c r="BQ54" s="21"/>
      <c r="BR54" s="1198"/>
      <c r="BS54" s="1198"/>
      <c r="BT54" s="1198"/>
      <c r="BU54" s="1141"/>
      <c r="BV54" s="1141"/>
      <c r="BW54" s="1141"/>
      <c r="BX54" s="1141"/>
      <c r="BY54" s="1141"/>
      <c r="BZ54" s="1141"/>
      <c r="CA54" s="1141"/>
      <c r="CB54" s="1141"/>
      <c r="CC54" s="23"/>
      <c r="CD54" s="22"/>
      <c r="CE54" s="27"/>
      <c r="CF54" s="27"/>
      <c r="CG54" s="22"/>
      <c r="CH54" s="28"/>
      <c r="CI54" s="22"/>
      <c r="CJ54" s="24"/>
      <c r="CK54" s="24"/>
      <c r="CL54"/>
    </row>
    <row r="55" spans="1:90" s="16" customFormat="1" ht="16" customHeight="1" thickBot="1" x14ac:dyDescent="0.3">
      <c r="A55" s="10"/>
      <c r="B55" s="11"/>
      <c r="C55" s="302" t="str">
        <f>"RM" &amp; ROW(C55)-ROW($C$51)-1</f>
        <v>RM3</v>
      </c>
      <c r="D55" s="434"/>
      <c r="E55" s="1239"/>
      <c r="F55" s="1240"/>
      <c r="G55" s="1240"/>
      <c r="H55" s="1241"/>
      <c r="I55" s="435"/>
      <c r="J55" s="307" t="s">
        <v>306</v>
      </c>
      <c r="K55" s="436" t="s">
        <v>306</v>
      </c>
      <c r="L55" s="437">
        <v>0</v>
      </c>
      <c r="M55" s="28"/>
      <c r="N55" s="398"/>
      <c r="O55" s="414"/>
      <c r="P55" s="392">
        <f>N55*$L55</f>
        <v>0</v>
      </c>
      <c r="Q55" s="411"/>
      <c r="R55" s="414"/>
      <c r="S55" s="392">
        <f>Q55*$L55</f>
        <v>0</v>
      </c>
      <c r="T55" s="411"/>
      <c r="U55" s="414"/>
      <c r="V55" s="392">
        <f>T55*$L55</f>
        <v>0</v>
      </c>
      <c r="W55" s="411"/>
      <c r="X55" s="399"/>
      <c r="Y55" s="395">
        <f>W55*$L55</f>
        <v>0</v>
      </c>
      <c r="Z55" s="28"/>
      <c r="AA55" s="398"/>
      <c r="AB55" s="399"/>
      <c r="AC55" s="392">
        <f>AA55*$L55</f>
        <v>0</v>
      </c>
      <c r="AD55" s="411"/>
      <c r="AE55" s="399"/>
      <c r="AF55" s="392">
        <f>AD55*$L55</f>
        <v>0</v>
      </c>
      <c r="AG55" s="412"/>
      <c r="AH55" s="399"/>
      <c r="AI55" s="392">
        <f>AG55*$L55</f>
        <v>0</v>
      </c>
      <c r="AJ55" s="411"/>
      <c r="AK55" s="399"/>
      <c r="AL55" s="395">
        <f>AJ55*$L55</f>
        <v>0</v>
      </c>
      <c r="AM55" s="28"/>
      <c r="AN55" s="351">
        <f>SUMPRODUCT((N$44:AL$44=N$44)*(N55:AL55))</f>
        <v>0</v>
      </c>
      <c r="AO55" s="319">
        <f>SUMPRODUCT((N$16:AL$16=P$16)*(N55:AL55))</f>
        <v>0</v>
      </c>
      <c r="AP55" s="10"/>
      <c r="AQ55" s="11"/>
      <c r="AR55"/>
      <c r="AS55" s="21"/>
      <c r="AT55" s="1198"/>
      <c r="AU55" s="1198"/>
      <c r="AV55" s="1198"/>
      <c r="AW55" s="1141"/>
      <c r="AX55" s="1141"/>
      <c r="AY55" s="1141"/>
      <c r="AZ55" s="1141"/>
      <c r="BA55" s="1141"/>
      <c r="BB55" s="1141"/>
      <c r="BC55" s="1141"/>
      <c r="BD55" s="1141"/>
      <c r="BE55" s="23"/>
      <c r="BF55" s="22"/>
      <c r="BG55" s="27"/>
      <c r="BH55" s="27"/>
      <c r="BI55" s="22"/>
      <c r="BJ55" s="28"/>
      <c r="BK55" s="22"/>
      <c r="BL55" s="24"/>
      <c r="BM55" s="24"/>
      <c r="BN55"/>
      <c r="BO55" s="57"/>
      <c r="BP55"/>
      <c r="BQ55" s="21"/>
      <c r="BR55" s="1198"/>
      <c r="BS55" s="1198"/>
      <c r="BT55" s="1198"/>
      <c r="BU55" s="1141"/>
      <c r="BV55" s="1141"/>
      <c r="BW55" s="1141"/>
      <c r="BX55" s="1141"/>
      <c r="BY55" s="1141"/>
      <c r="BZ55" s="1141"/>
      <c r="CA55" s="1141"/>
      <c r="CB55" s="1141"/>
      <c r="CC55" s="23"/>
      <c r="CD55" s="22"/>
      <c r="CE55" s="27"/>
      <c r="CF55" s="27"/>
      <c r="CG55" s="22"/>
      <c r="CH55" s="28"/>
      <c r="CI55" s="22"/>
      <c r="CJ55" s="24"/>
      <c r="CK55" s="24"/>
      <c r="CL55"/>
    </row>
    <row r="56" spans="1:90" ht="6" customHeight="1" thickBot="1" x14ac:dyDescent="0.4">
      <c r="A56" s="10"/>
      <c r="B56" s="1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7"/>
      <c r="P56" s="3"/>
      <c r="Q56" s="3"/>
      <c r="R56" s="7"/>
      <c r="S56" s="3"/>
      <c r="T56" s="3"/>
      <c r="U56" s="7"/>
      <c r="V56" s="3"/>
      <c r="W56" s="3"/>
      <c r="X56" s="7"/>
      <c r="Y56" s="3"/>
      <c r="Z56" s="3"/>
      <c r="AA56" s="3"/>
      <c r="AB56" s="7"/>
      <c r="AC56" s="3"/>
      <c r="AD56" s="3"/>
      <c r="AE56" s="7"/>
      <c r="AF56" s="3"/>
      <c r="AG56" s="3"/>
      <c r="AH56" s="7"/>
      <c r="AI56" s="3"/>
      <c r="AJ56" s="3"/>
      <c r="AK56" s="7"/>
      <c r="AL56" s="3"/>
      <c r="AM56" s="3"/>
      <c r="AN56" s="3"/>
      <c r="AO56" s="3"/>
      <c r="AP56" s="10"/>
      <c r="AQ56" s="11"/>
    </row>
    <row r="57" spans="1:90" s="16" customFormat="1" ht="16" customHeight="1" thickBot="1" x14ac:dyDescent="0.4">
      <c r="A57" s="10"/>
      <c r="B57" s="11"/>
      <c r="C57" s="3"/>
      <c r="D57" s="3"/>
      <c r="E57" s="3"/>
      <c r="F57" s="3"/>
      <c r="G57" s="3"/>
      <c r="H57" s="3"/>
      <c r="I57" s="3"/>
      <c r="J57" s="3"/>
      <c r="K57" s="3"/>
      <c r="L57" s="3"/>
      <c r="M57" s="25"/>
      <c r="N57" s="315">
        <f t="shared" ref="N57:Y57" si="27">SUM(N53:N55)</f>
        <v>0</v>
      </c>
      <c r="O57" s="360">
        <f t="shared" si="27"/>
        <v>0</v>
      </c>
      <c r="P57" s="315">
        <f t="shared" si="27"/>
        <v>0</v>
      </c>
      <c r="Q57" s="315">
        <f t="shared" si="27"/>
        <v>0</v>
      </c>
      <c r="R57" s="360">
        <f t="shared" si="27"/>
        <v>0</v>
      </c>
      <c r="S57" s="315">
        <f t="shared" si="27"/>
        <v>0</v>
      </c>
      <c r="T57" s="315">
        <f t="shared" si="27"/>
        <v>0</v>
      </c>
      <c r="U57" s="360">
        <f t="shared" si="27"/>
        <v>0</v>
      </c>
      <c r="V57" s="315">
        <f t="shared" si="27"/>
        <v>0</v>
      </c>
      <c r="W57" s="315">
        <f t="shared" si="27"/>
        <v>0</v>
      </c>
      <c r="X57" s="360">
        <f t="shared" si="27"/>
        <v>0</v>
      </c>
      <c r="Y57" s="315">
        <f t="shared" si="27"/>
        <v>0</v>
      </c>
      <c r="Z57" s="353"/>
      <c r="AA57" s="315">
        <f t="shared" ref="AA57:AL57" si="28">SUM(AA53:AA55)</f>
        <v>0</v>
      </c>
      <c r="AB57" s="360">
        <f t="shared" si="28"/>
        <v>0</v>
      </c>
      <c r="AC57" s="315">
        <f t="shared" si="28"/>
        <v>0</v>
      </c>
      <c r="AD57" s="315">
        <f t="shared" si="28"/>
        <v>0</v>
      </c>
      <c r="AE57" s="360">
        <f t="shared" si="28"/>
        <v>0</v>
      </c>
      <c r="AF57" s="315">
        <f t="shared" si="28"/>
        <v>0</v>
      </c>
      <c r="AG57" s="315">
        <f t="shared" si="28"/>
        <v>0</v>
      </c>
      <c r="AH57" s="360">
        <f t="shared" si="28"/>
        <v>0</v>
      </c>
      <c r="AI57" s="315">
        <f t="shared" si="28"/>
        <v>0</v>
      </c>
      <c r="AJ57" s="315">
        <f t="shared" si="28"/>
        <v>0</v>
      </c>
      <c r="AK57" s="360">
        <f t="shared" si="28"/>
        <v>0</v>
      </c>
      <c r="AL57" s="315">
        <f t="shared" si="28"/>
        <v>0</v>
      </c>
      <c r="AM57" s="353"/>
      <c r="AN57" s="315">
        <f>SUM(AN53:AN55)</f>
        <v>0</v>
      </c>
      <c r="AO57" s="315">
        <f>SUM(AO53:AO55)</f>
        <v>0</v>
      </c>
      <c r="AP57" s="10"/>
      <c r="AQ57" s="11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 s="1186"/>
      <c r="BJ57" s="1186"/>
      <c r="BK57" s="1186"/>
      <c r="BL57" s="18"/>
      <c r="BM57" s="25"/>
      <c r="BN57"/>
      <c r="BO57" s="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 s="1186"/>
      <c r="CH57" s="1186"/>
      <c r="CI57" s="1186"/>
      <c r="CJ57" s="18"/>
      <c r="CK57" s="25"/>
      <c r="CL57"/>
    </row>
    <row r="58" spans="1:90" s="16" customFormat="1" ht="6" customHeight="1" x14ac:dyDescent="0.25">
      <c r="A58"/>
      <c r="B58" s="12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75"/>
      <c r="P58" s="14"/>
      <c r="Q58" s="14"/>
      <c r="R58" s="75"/>
      <c r="S58" s="14"/>
      <c r="T58" s="14"/>
      <c r="U58" s="75"/>
      <c r="V58" s="14"/>
      <c r="W58" s="14"/>
      <c r="X58" s="75"/>
      <c r="Y58" s="14"/>
      <c r="Z58" s="14"/>
      <c r="AA58" s="14"/>
      <c r="AB58" s="75"/>
      <c r="AC58" s="14"/>
      <c r="AD58" s="14"/>
      <c r="AE58" s="75"/>
      <c r="AF58" s="14"/>
      <c r="AG58" s="14"/>
      <c r="AH58" s="75"/>
      <c r="AI58" s="14"/>
      <c r="AJ58" s="14"/>
      <c r="AK58" s="75"/>
      <c r="AL58" s="14"/>
      <c r="AM58" s="14"/>
      <c r="AN58" s="14"/>
      <c r="AO58" s="14"/>
      <c r="AP58" s="13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 s="57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</row>
    <row r="59" spans="1:90" s="16" customFormat="1" ht="6" customHeight="1" thickBot="1" x14ac:dyDescent="0.3">
      <c r="A59"/>
      <c r="B59" s="11"/>
      <c r="C59"/>
      <c r="D59"/>
      <c r="E59"/>
      <c r="F59"/>
      <c r="G59"/>
      <c r="H59"/>
      <c r="I59"/>
      <c r="J59"/>
      <c r="K59"/>
      <c r="L59"/>
      <c r="M59"/>
      <c r="N59"/>
      <c r="O59" s="2"/>
      <c r="P59"/>
      <c r="Q59"/>
      <c r="R59" s="2"/>
      <c r="S59"/>
      <c r="T59"/>
      <c r="U59" s="2"/>
      <c r="V59"/>
      <c r="W59"/>
      <c r="X59" s="2"/>
      <c r="Y59"/>
      <c r="Z59"/>
      <c r="AA59"/>
      <c r="AB59" s="2"/>
      <c r="AC59"/>
      <c r="AD59"/>
      <c r="AE59" s="2"/>
      <c r="AF59"/>
      <c r="AG59"/>
      <c r="AH59" s="2"/>
      <c r="AI59"/>
      <c r="AJ59"/>
      <c r="AK59" s="2"/>
      <c r="AL59"/>
      <c r="AM59"/>
      <c r="AN59"/>
      <c r="AO59"/>
      <c r="AP59" s="10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 s="57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</row>
    <row r="60" spans="1:90" s="16" customFormat="1" ht="18" x14ac:dyDescent="0.35">
      <c r="A60" s="10"/>
      <c r="B60" s="11"/>
      <c r="C60" s="296"/>
      <c r="D60" s="1230" t="s">
        <v>339</v>
      </c>
      <c r="E60" s="1230"/>
      <c r="F60" s="1230"/>
      <c r="G60" s="1230"/>
      <c r="H60" s="1230"/>
      <c r="I60" s="1231"/>
      <c r="J60" s="430"/>
      <c r="K60" s="431"/>
      <c r="L60" s="384" t="s">
        <v>324</v>
      </c>
      <c r="M60" s="334"/>
      <c r="N60" s="408" t="s">
        <v>325</v>
      </c>
      <c r="O60" s="396" t="s">
        <v>83</v>
      </c>
      <c r="P60" s="1065" t="s">
        <v>291</v>
      </c>
      <c r="Q60" s="396" t="s">
        <v>325</v>
      </c>
      <c r="R60" s="396" t="s">
        <v>83</v>
      </c>
      <c r="S60" s="1065" t="s">
        <v>291</v>
      </c>
      <c r="T60" s="396" t="s">
        <v>325</v>
      </c>
      <c r="U60" s="396" t="s">
        <v>83</v>
      </c>
      <c r="V60" s="1065" t="s">
        <v>291</v>
      </c>
      <c r="W60" s="396" t="s">
        <v>325</v>
      </c>
      <c r="X60" s="396" t="s">
        <v>83</v>
      </c>
      <c r="Y60" s="384" t="s">
        <v>291</v>
      </c>
      <c r="Z60" s="334"/>
      <c r="AA60" s="408" t="s">
        <v>325</v>
      </c>
      <c r="AB60" s="396" t="s">
        <v>83</v>
      </c>
      <c r="AC60" s="1065" t="s">
        <v>291</v>
      </c>
      <c r="AD60" s="396" t="s">
        <v>325</v>
      </c>
      <c r="AE60" s="396" t="s">
        <v>83</v>
      </c>
      <c r="AF60" s="1065" t="s">
        <v>291</v>
      </c>
      <c r="AG60" s="396" t="s">
        <v>325</v>
      </c>
      <c r="AH60" s="396" t="s">
        <v>83</v>
      </c>
      <c r="AI60" s="1065" t="s">
        <v>291</v>
      </c>
      <c r="AJ60" s="396" t="s">
        <v>325</v>
      </c>
      <c r="AK60" s="396" t="s">
        <v>83</v>
      </c>
      <c r="AL60" s="384" t="s">
        <v>291</v>
      </c>
      <c r="AM60" s="334"/>
      <c r="AN60" s="347" t="s">
        <v>326</v>
      </c>
      <c r="AO60" s="313" t="s">
        <v>327</v>
      </c>
      <c r="AP60" s="10"/>
      <c r="AQ60" s="11"/>
      <c r="AR60"/>
      <c r="AS60" s="1199"/>
      <c r="AT60" s="1199"/>
      <c r="AU60" s="1199"/>
      <c r="AV60" s="1199"/>
      <c r="AW60" s="1199"/>
      <c r="AX60" s="1199"/>
      <c r="AY60" s="1199"/>
      <c r="AZ60" s="1199"/>
      <c r="BA60" s="1199"/>
      <c r="BB60" s="1199"/>
      <c r="BC60" s="1199"/>
      <c r="BD60" s="1199"/>
      <c r="BE60" s="20"/>
      <c r="BF60" s="20"/>
      <c r="BG60" s="20"/>
      <c r="BH60" s="26"/>
      <c r="BI60" s="1200"/>
      <c r="BJ60" s="1200"/>
      <c r="BK60" s="1200"/>
      <c r="BL60" s="1197"/>
      <c r="BM60" s="1197"/>
      <c r="BN60"/>
      <c r="BO60" s="57"/>
      <c r="BP60"/>
      <c r="BQ60" s="1199"/>
      <c r="BR60" s="1199"/>
      <c r="BS60" s="1199"/>
      <c r="BT60" s="1199"/>
      <c r="BU60" s="1199"/>
      <c r="BV60" s="1199"/>
      <c r="BW60" s="1199"/>
      <c r="BX60" s="1199"/>
      <c r="BY60" s="1199"/>
      <c r="BZ60" s="1199"/>
      <c r="CA60" s="1199"/>
      <c r="CB60" s="1199"/>
      <c r="CC60" s="20"/>
      <c r="CD60" s="20"/>
      <c r="CE60" s="20"/>
      <c r="CF60" s="26"/>
      <c r="CG60" s="1200"/>
      <c r="CH60" s="1200"/>
      <c r="CI60" s="1200"/>
      <c r="CJ60" s="1197"/>
      <c r="CK60" s="1197"/>
      <c r="CL60"/>
    </row>
    <row r="61" spans="1:90" s="16" customFormat="1" ht="16" customHeight="1" x14ac:dyDescent="0.35">
      <c r="A61" s="10"/>
      <c r="B61" s="11"/>
      <c r="C61" s="300"/>
      <c r="D61" s="348" t="s">
        <v>328</v>
      </c>
      <c r="E61" s="1242" t="s">
        <v>293</v>
      </c>
      <c r="F61" s="1243"/>
      <c r="G61" s="1243"/>
      <c r="H61" s="1244"/>
      <c r="I61" s="348" t="s">
        <v>329</v>
      </c>
      <c r="J61" s="349" t="s">
        <v>295</v>
      </c>
      <c r="K61" s="350" t="s">
        <v>330</v>
      </c>
      <c r="L61" s="386" t="str">
        <f>"[" &amp; 'Summary (EN)'!$I$14 &amp;"/h]"</f>
        <v>[DOL/h]</v>
      </c>
      <c r="M61" s="338"/>
      <c r="N61" s="385" t="s">
        <v>89</v>
      </c>
      <c r="O61" s="290"/>
      <c r="P61" s="1066" t="str">
        <f>"[" &amp; 'Summary (EN)'!$I$14 &amp;"]"</f>
        <v>[DOL]</v>
      </c>
      <c r="Q61" s="349" t="s">
        <v>89</v>
      </c>
      <c r="R61" s="290"/>
      <c r="S61" s="1066" t="str">
        <f>"[" &amp; 'Summary (EN)'!$I$14 &amp;"]"</f>
        <v>[DOL]</v>
      </c>
      <c r="T61" s="349" t="s">
        <v>89</v>
      </c>
      <c r="U61" s="290"/>
      <c r="V61" s="1066" t="str">
        <f>"[" &amp; 'Summary (EN)'!$I$14 &amp;"]"</f>
        <v>[DOL]</v>
      </c>
      <c r="W61" s="349" t="s">
        <v>89</v>
      </c>
      <c r="X61" s="290"/>
      <c r="Y61" s="386" t="str">
        <f>"[" &amp; 'Summary (EN)'!$I$14 &amp;"]"</f>
        <v>[DOL]</v>
      </c>
      <c r="Z61" s="338"/>
      <c r="AA61" s="385" t="s">
        <v>89</v>
      </c>
      <c r="AB61" s="290"/>
      <c r="AC61" s="1066" t="str">
        <f>"[" &amp; 'Summary (EN)'!$I$14 &amp;"]"</f>
        <v>[DOL]</v>
      </c>
      <c r="AD61" s="349" t="s">
        <v>89</v>
      </c>
      <c r="AE61" s="290"/>
      <c r="AF61" s="1066" t="str">
        <f>"[" &amp; 'Summary (EN)'!$I$14 &amp;"]"</f>
        <v>[DOL]</v>
      </c>
      <c r="AG61" s="349" t="s">
        <v>89</v>
      </c>
      <c r="AH61" s="290"/>
      <c r="AI61" s="1066" t="str">
        <f>"[" &amp; 'Summary (EN)'!$I$14 &amp;"]"</f>
        <v>[DOL]</v>
      </c>
      <c r="AJ61" s="349" t="s">
        <v>89</v>
      </c>
      <c r="AK61" s="290"/>
      <c r="AL61" s="386" t="str">
        <f>"[" &amp; 'Summary (EN)'!$I$14 &amp;"]"</f>
        <v>[DOL]</v>
      </c>
      <c r="AM61" s="338"/>
      <c r="AN61" s="290" t="s">
        <v>331</v>
      </c>
      <c r="AO61" s="290" t="str">
        <f>"["&amp; 'Summary (EN)'!$I$14 &amp; "]"</f>
        <v>[DOL]</v>
      </c>
      <c r="AP61" s="10"/>
      <c r="AQ61" s="11"/>
      <c r="AR61"/>
      <c r="AS61" s="21"/>
      <c r="AT61" s="1197"/>
      <c r="AU61" s="1197"/>
      <c r="AV61" s="1197"/>
      <c r="AW61" s="3"/>
      <c r="AX61" s="3"/>
      <c r="AY61" s="3"/>
      <c r="AZ61" s="3"/>
      <c r="BA61" s="3"/>
      <c r="BB61" s="3"/>
      <c r="BC61" s="7"/>
      <c r="BD61" s="3"/>
      <c r="BE61" s="26"/>
      <c r="BF61" s="26"/>
      <c r="BG61" s="26"/>
      <c r="BH61" s="26"/>
      <c r="BI61" s="26"/>
      <c r="BJ61" s="7"/>
      <c r="BK61" s="7"/>
      <c r="BL61" s="3"/>
      <c r="BM61" s="3"/>
      <c r="BN61"/>
      <c r="BO61" s="57"/>
      <c r="BP61"/>
      <c r="BQ61" s="21"/>
      <c r="BR61" s="1197"/>
      <c r="BS61" s="1197"/>
      <c r="BT61" s="1197"/>
      <c r="BU61" s="3"/>
      <c r="BV61" s="3"/>
      <c r="BW61" s="3"/>
      <c r="BX61" s="3"/>
      <c r="BY61" s="3"/>
      <c r="BZ61" s="3"/>
      <c r="CA61" s="7"/>
      <c r="CB61" s="3"/>
      <c r="CC61" s="26"/>
      <c r="CD61" s="26"/>
      <c r="CE61" s="26"/>
      <c r="CF61" s="26"/>
      <c r="CG61" s="26"/>
      <c r="CH61" s="7"/>
      <c r="CI61" s="7"/>
      <c r="CJ61" s="3"/>
      <c r="CK61" s="3"/>
      <c r="CL61"/>
    </row>
    <row r="62" spans="1:90" s="16" customFormat="1" ht="16" customHeight="1" x14ac:dyDescent="0.25">
      <c r="A62" s="10"/>
      <c r="B62" s="11"/>
      <c r="C62" s="301" t="str">
        <f>"AD" &amp; ROW(C62)-ROW($C$60)-1</f>
        <v>AD1</v>
      </c>
      <c r="D62" s="362" t="s">
        <v>340</v>
      </c>
      <c r="E62" s="1257" t="s">
        <v>341</v>
      </c>
      <c r="F62" s="1258"/>
      <c r="G62" s="1258"/>
      <c r="H62" s="1259"/>
      <c r="I62" s="359"/>
      <c r="J62" s="295" t="s">
        <v>306</v>
      </c>
      <c r="K62" s="352" t="s">
        <v>306</v>
      </c>
      <c r="L62" s="433">
        <v>0</v>
      </c>
      <c r="M62" s="35"/>
      <c r="N62" s="397"/>
      <c r="O62" s="321"/>
      <c r="P62" s="314">
        <f>N62*$L62</f>
        <v>0</v>
      </c>
      <c r="Q62" s="325"/>
      <c r="R62" s="321"/>
      <c r="S62" s="314">
        <f>Q62*$L62</f>
        <v>0</v>
      </c>
      <c r="T62" s="325"/>
      <c r="U62" s="321"/>
      <c r="V62" s="314">
        <f>T62*$L62</f>
        <v>0</v>
      </c>
      <c r="W62" s="325"/>
      <c r="X62" s="321"/>
      <c r="Y62" s="388">
        <f>W62*$L62</f>
        <v>0</v>
      </c>
      <c r="Z62" s="35"/>
      <c r="AA62" s="397"/>
      <c r="AB62" s="321"/>
      <c r="AC62" s="314">
        <f>AA62*$L62</f>
        <v>0</v>
      </c>
      <c r="AD62" s="325"/>
      <c r="AE62" s="321"/>
      <c r="AF62" s="314">
        <f>AD62*$L62</f>
        <v>0</v>
      </c>
      <c r="AG62" s="322"/>
      <c r="AH62" s="321"/>
      <c r="AI62" s="314">
        <f>AG62*$L62</f>
        <v>0</v>
      </c>
      <c r="AJ62" s="325"/>
      <c r="AK62" s="321"/>
      <c r="AL62" s="388">
        <f>AJ62*$L62</f>
        <v>0</v>
      </c>
      <c r="AM62" s="35"/>
      <c r="AN62" s="351">
        <f>SUMPRODUCT((N$44:AL$44=N$44)*(N62:AL62))</f>
        <v>0</v>
      </c>
      <c r="AO62" s="319">
        <f>SUMPRODUCT((N$16:AL$16=P$16)*(N62:AL62))</f>
        <v>0</v>
      </c>
      <c r="AP62" s="10"/>
      <c r="AQ62" s="11"/>
      <c r="AR62"/>
      <c r="AS62" s="21"/>
      <c r="AT62" s="1198"/>
      <c r="AU62" s="1198"/>
      <c r="AV62" s="1198"/>
      <c r="AW62" s="1141"/>
      <c r="AX62" s="1141"/>
      <c r="AY62" s="1141"/>
      <c r="AZ62" s="1141"/>
      <c r="BA62" s="1141"/>
      <c r="BB62" s="1141"/>
      <c r="BC62" s="1141"/>
      <c r="BD62" s="1141"/>
      <c r="BE62" s="23"/>
      <c r="BF62" s="22"/>
      <c r="BG62" s="27"/>
      <c r="BH62" s="27"/>
      <c r="BI62" s="22"/>
      <c r="BJ62" s="28"/>
      <c r="BK62" s="22"/>
      <c r="BL62" s="24"/>
      <c r="BM62" s="24"/>
      <c r="BN62"/>
      <c r="BO62" s="57"/>
      <c r="BP62"/>
      <c r="BQ62" s="21"/>
      <c r="BR62" s="1198"/>
      <c r="BS62" s="1198"/>
      <c r="BT62" s="1198"/>
      <c r="BU62" s="1141"/>
      <c r="BV62" s="1141"/>
      <c r="BW62" s="1141"/>
      <c r="BX62" s="1141"/>
      <c r="BY62" s="1141"/>
      <c r="BZ62" s="1141"/>
      <c r="CA62" s="1141"/>
      <c r="CB62" s="1141"/>
      <c r="CC62" s="23"/>
      <c r="CD62" s="22"/>
      <c r="CE62" s="27"/>
      <c r="CF62" s="27"/>
      <c r="CG62" s="22"/>
      <c r="CH62" s="28"/>
      <c r="CI62" s="22"/>
      <c r="CJ62" s="24"/>
      <c r="CK62" s="24"/>
      <c r="CL62"/>
    </row>
    <row r="63" spans="1:90" s="16" customFormat="1" ht="16" customHeight="1" x14ac:dyDescent="0.25">
      <c r="A63" s="10"/>
      <c r="B63" s="11"/>
      <c r="C63" s="301" t="str">
        <f>"AD" &amp; ROW(C63)-ROW($C$60)-1</f>
        <v>AD2</v>
      </c>
      <c r="D63" s="362" t="s">
        <v>342</v>
      </c>
      <c r="E63" s="1248" t="s">
        <v>343</v>
      </c>
      <c r="F63" s="1258"/>
      <c r="G63" s="1258"/>
      <c r="H63" s="1259"/>
      <c r="I63" s="359"/>
      <c r="J63" s="295" t="s">
        <v>306</v>
      </c>
      <c r="K63" s="352" t="s">
        <v>306</v>
      </c>
      <c r="L63" s="433">
        <v>0</v>
      </c>
      <c r="M63" s="28"/>
      <c r="N63" s="397"/>
      <c r="O63" s="321"/>
      <c r="P63" s="314">
        <f>N63*$L63</f>
        <v>0</v>
      </c>
      <c r="Q63" s="325"/>
      <c r="R63" s="321"/>
      <c r="S63" s="314">
        <f>Q63*$L63</f>
        <v>0</v>
      </c>
      <c r="T63" s="325"/>
      <c r="U63" s="321"/>
      <c r="V63" s="314">
        <f>T63*$L63</f>
        <v>0</v>
      </c>
      <c r="W63" s="325"/>
      <c r="X63" s="321"/>
      <c r="Y63" s="388">
        <f>W63*$L63</f>
        <v>0</v>
      </c>
      <c r="Z63" s="28"/>
      <c r="AA63" s="397"/>
      <c r="AB63" s="321"/>
      <c r="AC63" s="314">
        <f>AA63*$L63</f>
        <v>0</v>
      </c>
      <c r="AD63" s="325"/>
      <c r="AE63" s="321"/>
      <c r="AF63" s="314">
        <f>AD63*$L63</f>
        <v>0</v>
      </c>
      <c r="AG63" s="322"/>
      <c r="AH63" s="321"/>
      <c r="AI63" s="314">
        <f>AG63*$L63</f>
        <v>0</v>
      </c>
      <c r="AJ63" s="325"/>
      <c r="AK63" s="321"/>
      <c r="AL63" s="388">
        <f>AJ63*$L63</f>
        <v>0</v>
      </c>
      <c r="AM63" s="28"/>
      <c r="AN63" s="351">
        <f>SUMPRODUCT((N$44:AL$44=N$44)*(N63:AL63))</f>
        <v>0</v>
      </c>
      <c r="AO63" s="319">
        <f>SUMPRODUCT((N$16:AL$16=P$16)*(N63:AL63))</f>
        <v>0</v>
      </c>
      <c r="AP63" s="10"/>
      <c r="AQ63" s="11"/>
      <c r="AR63"/>
      <c r="AS63" s="21"/>
      <c r="AT63" s="1198"/>
      <c r="AU63" s="1198"/>
      <c r="AV63" s="1198"/>
      <c r="AW63" s="1141"/>
      <c r="AX63" s="1141"/>
      <c r="AY63" s="1141"/>
      <c r="AZ63" s="1141"/>
      <c r="BA63" s="1141"/>
      <c r="BB63" s="1141"/>
      <c r="BC63" s="1141"/>
      <c r="BD63" s="1141"/>
      <c r="BE63" s="1142"/>
      <c r="BF63" s="22"/>
      <c r="BG63" s="27"/>
      <c r="BH63" s="27"/>
      <c r="BI63" s="28"/>
      <c r="BJ63" s="28"/>
      <c r="BK63" s="22"/>
      <c r="BL63" s="24"/>
      <c r="BM63" s="24"/>
      <c r="BN63"/>
      <c r="BO63" s="57"/>
      <c r="BP63"/>
      <c r="BQ63" s="21"/>
      <c r="BR63" s="1198"/>
      <c r="BS63" s="1198"/>
      <c r="BT63" s="1198"/>
      <c r="BU63" s="1141"/>
      <c r="BV63" s="1141"/>
      <c r="BW63" s="1141"/>
      <c r="BX63" s="1141"/>
      <c r="BY63" s="1141"/>
      <c r="BZ63" s="1141"/>
      <c r="CA63" s="1141"/>
      <c r="CB63" s="1141"/>
      <c r="CC63" s="1142"/>
      <c r="CD63" s="22"/>
      <c r="CE63" s="27"/>
      <c r="CF63" s="27"/>
      <c r="CG63" s="22"/>
      <c r="CH63" s="28"/>
      <c r="CI63" s="22"/>
      <c r="CJ63" s="24"/>
      <c r="CK63" s="24"/>
      <c r="CL63"/>
    </row>
    <row r="64" spans="1:90" s="16" customFormat="1" ht="16" customHeight="1" thickBot="1" x14ac:dyDescent="0.3">
      <c r="A64" s="10"/>
      <c r="B64" s="11"/>
      <c r="C64" s="302" t="str">
        <f>"AD" &amp; ROW(C64)-ROW($C$60)-1</f>
        <v>AD3</v>
      </c>
      <c r="D64" s="438"/>
      <c r="E64" s="1239"/>
      <c r="F64" s="1240"/>
      <c r="G64" s="1240"/>
      <c r="H64" s="1241"/>
      <c r="I64" s="439"/>
      <c r="J64" s="307" t="s">
        <v>306</v>
      </c>
      <c r="K64" s="436" t="s">
        <v>306</v>
      </c>
      <c r="L64" s="437">
        <v>0</v>
      </c>
      <c r="M64" s="35"/>
      <c r="N64" s="398"/>
      <c r="O64" s="414"/>
      <c r="P64" s="392">
        <f>N64*$L64</f>
        <v>0</v>
      </c>
      <c r="Q64" s="411"/>
      <c r="R64" s="414"/>
      <c r="S64" s="392">
        <f>Q64*$L64</f>
        <v>0</v>
      </c>
      <c r="T64" s="411"/>
      <c r="U64" s="414"/>
      <c r="V64" s="392">
        <f>T64*$L64</f>
        <v>0</v>
      </c>
      <c r="W64" s="411"/>
      <c r="X64" s="399"/>
      <c r="Y64" s="395">
        <f>W64*$L64</f>
        <v>0</v>
      </c>
      <c r="Z64" s="35"/>
      <c r="AA64" s="398"/>
      <c r="AB64" s="399"/>
      <c r="AC64" s="392">
        <f>AA64*$L64</f>
        <v>0</v>
      </c>
      <c r="AD64" s="411"/>
      <c r="AE64" s="399"/>
      <c r="AF64" s="392">
        <f>AD64*$L64</f>
        <v>0</v>
      </c>
      <c r="AG64" s="412"/>
      <c r="AH64" s="399"/>
      <c r="AI64" s="392">
        <f>AG64*$L64</f>
        <v>0</v>
      </c>
      <c r="AJ64" s="411"/>
      <c r="AK64" s="399"/>
      <c r="AL64" s="395">
        <f>AJ64*$L64</f>
        <v>0</v>
      </c>
      <c r="AM64" s="35"/>
      <c r="AN64" s="351">
        <f>SUMPRODUCT((N$44:AL$44=N$44)*(N64:AL64))</f>
        <v>0</v>
      </c>
      <c r="AO64" s="319">
        <f>SUMPRODUCT((N$16:AL$16=P$16)*(N64:AL64))</f>
        <v>0</v>
      </c>
      <c r="AP64" s="10"/>
      <c r="AQ64" s="11"/>
      <c r="AR64"/>
      <c r="AS64" s="21"/>
      <c r="AT64" s="1198"/>
      <c r="AU64" s="1198"/>
      <c r="AV64" s="1198"/>
      <c r="AW64" s="1141"/>
      <c r="AX64" s="1141"/>
      <c r="AY64" s="1141"/>
      <c r="AZ64" s="1141"/>
      <c r="BA64" s="1141"/>
      <c r="BB64" s="1141"/>
      <c r="BC64" s="1141"/>
      <c r="BD64" s="1141"/>
      <c r="BE64" s="23"/>
      <c r="BF64" s="22"/>
      <c r="BG64" s="27"/>
      <c r="BH64" s="27"/>
      <c r="BI64" s="22"/>
      <c r="BJ64" s="28"/>
      <c r="BK64" s="22"/>
      <c r="BL64" s="24"/>
      <c r="BM64" s="24"/>
      <c r="BN64"/>
      <c r="BO64" s="57"/>
      <c r="BP64"/>
      <c r="BQ64" s="21"/>
      <c r="BR64" s="1198"/>
      <c r="BS64" s="1198"/>
      <c r="BT64" s="1198"/>
      <c r="BU64" s="1141"/>
      <c r="BV64" s="1141"/>
      <c r="BW64" s="1141"/>
      <c r="BX64" s="1141"/>
      <c r="BY64" s="1141"/>
      <c r="BZ64" s="1141"/>
      <c r="CA64" s="1141"/>
      <c r="CB64" s="1141"/>
      <c r="CC64" s="23"/>
      <c r="CD64" s="22"/>
      <c r="CE64" s="27"/>
      <c r="CF64" s="27"/>
      <c r="CG64" s="22"/>
      <c r="CH64" s="28"/>
      <c r="CI64" s="22"/>
      <c r="CJ64" s="24"/>
      <c r="CK64" s="24"/>
      <c r="CL64"/>
    </row>
    <row r="65" spans="1:90" ht="6" customHeight="1" thickBot="1" x14ac:dyDescent="0.4">
      <c r="A65" s="10"/>
      <c r="B65" s="1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7"/>
      <c r="P65" s="3"/>
      <c r="Q65" s="3"/>
      <c r="R65" s="7"/>
      <c r="S65" s="3"/>
      <c r="T65" s="3"/>
      <c r="U65" s="7"/>
      <c r="V65" s="3"/>
      <c r="W65" s="3"/>
      <c r="X65" s="7"/>
      <c r="Y65" s="3"/>
      <c r="Z65" s="3"/>
      <c r="AA65" s="3"/>
      <c r="AB65" s="7"/>
      <c r="AC65" s="3"/>
      <c r="AD65" s="3"/>
      <c r="AE65" s="7"/>
      <c r="AF65" s="3"/>
      <c r="AG65" s="3"/>
      <c r="AH65" s="7"/>
      <c r="AI65" s="3"/>
      <c r="AJ65" s="3"/>
      <c r="AK65" s="7"/>
      <c r="AL65" s="3"/>
      <c r="AM65" s="3"/>
      <c r="AN65" s="3"/>
      <c r="AO65" s="3"/>
      <c r="AP65" s="10"/>
      <c r="AQ65" s="11"/>
    </row>
    <row r="66" spans="1:90" s="16" customFormat="1" ht="16" thickBot="1" x14ac:dyDescent="0.4">
      <c r="A66" s="10"/>
      <c r="B66" s="11"/>
      <c r="C66" s="3"/>
      <c r="D66" s="3"/>
      <c r="E66" s="3"/>
      <c r="F66" s="3"/>
      <c r="G66" s="3"/>
      <c r="H66" s="3"/>
      <c r="I66" s="3"/>
      <c r="J66" s="3"/>
      <c r="K66" s="3"/>
      <c r="L66" s="19"/>
      <c r="M66" s="25"/>
      <c r="N66" s="315">
        <f t="shared" ref="N66:Y66" si="29">SUM(N62:N64)</f>
        <v>0</v>
      </c>
      <c r="O66" s="360">
        <f t="shared" si="29"/>
        <v>0</v>
      </c>
      <c r="P66" s="315">
        <f t="shared" si="29"/>
        <v>0</v>
      </c>
      <c r="Q66" s="315">
        <f t="shared" si="29"/>
        <v>0</v>
      </c>
      <c r="R66" s="360">
        <f t="shared" si="29"/>
        <v>0</v>
      </c>
      <c r="S66" s="315">
        <f t="shared" si="29"/>
        <v>0</v>
      </c>
      <c r="T66" s="315">
        <f t="shared" si="29"/>
        <v>0</v>
      </c>
      <c r="U66" s="360">
        <f t="shared" si="29"/>
        <v>0</v>
      </c>
      <c r="V66" s="315">
        <f t="shared" si="29"/>
        <v>0</v>
      </c>
      <c r="W66" s="315">
        <f t="shared" si="29"/>
        <v>0</v>
      </c>
      <c r="X66" s="360">
        <f t="shared" si="29"/>
        <v>0</v>
      </c>
      <c r="Y66" s="315">
        <f t="shared" si="29"/>
        <v>0</v>
      </c>
      <c r="Z66" s="353"/>
      <c r="AA66" s="315">
        <f t="shared" ref="AA66:AL66" si="30">SUM(AA62:AA64)</f>
        <v>0</v>
      </c>
      <c r="AB66" s="360">
        <f t="shared" si="30"/>
        <v>0</v>
      </c>
      <c r="AC66" s="315">
        <f t="shared" si="30"/>
        <v>0</v>
      </c>
      <c r="AD66" s="315">
        <f t="shared" si="30"/>
        <v>0</v>
      </c>
      <c r="AE66" s="360">
        <f t="shared" si="30"/>
        <v>0</v>
      </c>
      <c r="AF66" s="315">
        <f t="shared" si="30"/>
        <v>0</v>
      </c>
      <c r="AG66" s="315">
        <f t="shared" si="30"/>
        <v>0</v>
      </c>
      <c r="AH66" s="360">
        <f t="shared" si="30"/>
        <v>0</v>
      </c>
      <c r="AI66" s="315">
        <f t="shared" si="30"/>
        <v>0</v>
      </c>
      <c r="AJ66" s="315">
        <f t="shared" si="30"/>
        <v>0</v>
      </c>
      <c r="AK66" s="360">
        <f t="shared" si="30"/>
        <v>0</v>
      </c>
      <c r="AL66" s="315">
        <f t="shared" si="30"/>
        <v>0</v>
      </c>
      <c r="AM66" s="353"/>
      <c r="AN66" s="315">
        <f>SUM(AN62:AN64)</f>
        <v>0</v>
      </c>
      <c r="AO66" s="315">
        <f>SUM(AO62:AO64)</f>
        <v>0</v>
      </c>
      <c r="AP66" s="10"/>
      <c r="AQ66" s="11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 s="1186"/>
      <c r="BJ66" s="1186"/>
      <c r="BK66" s="1186"/>
      <c r="BL66" s="18"/>
      <c r="BM66" s="25"/>
      <c r="BN66"/>
      <c r="BO66" s="57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 s="1186"/>
      <c r="CH66" s="1186"/>
      <c r="CI66" s="1186"/>
      <c r="CJ66" s="18"/>
      <c r="CK66" s="25"/>
      <c r="CL66"/>
    </row>
    <row r="67" spans="1:90" s="16" customFormat="1" ht="6" customHeight="1" x14ac:dyDescent="0.25">
      <c r="A67"/>
      <c r="B67" s="12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75"/>
      <c r="P67" s="14"/>
      <c r="Q67" s="14"/>
      <c r="R67" s="75"/>
      <c r="S67" s="14"/>
      <c r="T67" s="14"/>
      <c r="U67" s="75"/>
      <c r="V67" s="14"/>
      <c r="W67" s="14"/>
      <c r="X67" s="75"/>
      <c r="Y67" s="14"/>
      <c r="Z67" s="14"/>
      <c r="AA67" s="14"/>
      <c r="AB67" s="75"/>
      <c r="AC67" s="14"/>
      <c r="AD67" s="14"/>
      <c r="AE67" s="75"/>
      <c r="AF67" s="14"/>
      <c r="AG67" s="14"/>
      <c r="AH67" s="75"/>
      <c r="AI67" s="14"/>
      <c r="AJ67" s="14"/>
      <c r="AK67" s="75"/>
      <c r="AL67" s="14"/>
      <c r="AM67" s="14"/>
      <c r="AN67" s="14"/>
      <c r="AO67" s="14"/>
      <c r="AP67" s="13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 s="5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</row>
    <row r="68" spans="1:90" s="16" customFormat="1" ht="6" customHeight="1" thickBot="1" x14ac:dyDescent="0.3">
      <c r="A68"/>
      <c r="B68" s="11"/>
      <c r="C68"/>
      <c r="D68"/>
      <c r="E68"/>
      <c r="F68"/>
      <c r="G68"/>
      <c r="H68"/>
      <c r="I68"/>
      <c r="J68"/>
      <c r="K68"/>
      <c r="L68"/>
      <c r="M68"/>
      <c r="N68"/>
      <c r="O68" s="2"/>
      <c r="P68"/>
      <c r="Q68"/>
      <c r="R68" s="2"/>
      <c r="S68"/>
      <c r="T68"/>
      <c r="U68" s="2"/>
      <c r="V68"/>
      <c r="W68"/>
      <c r="X68" s="2"/>
      <c r="Y68"/>
      <c r="Z68"/>
      <c r="AA68"/>
      <c r="AB68" s="2"/>
      <c r="AC68"/>
      <c r="AD68"/>
      <c r="AE68" s="2"/>
      <c r="AF68"/>
      <c r="AG68"/>
      <c r="AH68" s="2"/>
      <c r="AI68"/>
      <c r="AJ68"/>
      <c r="AK68" s="2"/>
      <c r="AL68"/>
      <c r="AM68"/>
      <c r="AN68"/>
      <c r="AO68"/>
      <c r="AP68" s="10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 s="57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</row>
    <row r="69" spans="1:90" s="16" customFormat="1" ht="18" x14ac:dyDescent="0.4">
      <c r="A69" s="10"/>
      <c r="B69" s="11"/>
      <c r="C69" s="296"/>
      <c r="D69" s="440" t="s">
        <v>344</v>
      </c>
      <c r="E69" s="441"/>
      <c r="F69" s="441"/>
      <c r="G69" s="441"/>
      <c r="H69" s="441"/>
      <c r="I69" s="441"/>
      <c r="J69" s="442"/>
      <c r="K69" s="443"/>
      <c r="L69" s="444" t="s">
        <v>324</v>
      </c>
      <c r="M69" s="334"/>
      <c r="N69" s="408" t="s">
        <v>325</v>
      </c>
      <c r="O69" s="396" t="s">
        <v>83</v>
      </c>
      <c r="P69" s="1065" t="s">
        <v>291</v>
      </c>
      <c r="Q69" s="396" t="s">
        <v>325</v>
      </c>
      <c r="R69" s="396" t="s">
        <v>83</v>
      </c>
      <c r="S69" s="1065" t="s">
        <v>291</v>
      </c>
      <c r="T69" s="396" t="s">
        <v>325</v>
      </c>
      <c r="U69" s="396" t="s">
        <v>83</v>
      </c>
      <c r="V69" s="1065" t="s">
        <v>291</v>
      </c>
      <c r="W69" s="396" t="s">
        <v>325</v>
      </c>
      <c r="X69" s="396" t="s">
        <v>83</v>
      </c>
      <c r="Y69" s="384" t="s">
        <v>291</v>
      </c>
      <c r="Z69" s="334"/>
      <c r="AA69" s="408" t="s">
        <v>325</v>
      </c>
      <c r="AB69" s="396" t="s">
        <v>83</v>
      </c>
      <c r="AC69" s="1065" t="s">
        <v>291</v>
      </c>
      <c r="AD69" s="396" t="s">
        <v>325</v>
      </c>
      <c r="AE69" s="396" t="s">
        <v>83</v>
      </c>
      <c r="AF69" s="1065" t="s">
        <v>291</v>
      </c>
      <c r="AG69" s="396" t="s">
        <v>325</v>
      </c>
      <c r="AH69" s="396" t="s">
        <v>83</v>
      </c>
      <c r="AI69" s="1065" t="s">
        <v>291</v>
      </c>
      <c r="AJ69" s="396" t="s">
        <v>325</v>
      </c>
      <c r="AK69" s="396" t="s">
        <v>83</v>
      </c>
      <c r="AL69" s="384" t="s">
        <v>291</v>
      </c>
      <c r="AM69" s="334"/>
      <c r="AN69" s="347" t="s">
        <v>326</v>
      </c>
      <c r="AO69" s="313" t="s">
        <v>327</v>
      </c>
      <c r="AP69" s="10"/>
      <c r="AQ69" s="11"/>
      <c r="AR69"/>
      <c r="AS69" s="1199"/>
      <c r="AT69" s="1199"/>
      <c r="AU69" s="1199"/>
      <c r="AV69" s="1199"/>
      <c r="AW69" s="1199"/>
      <c r="AX69" s="1199"/>
      <c r="AY69" s="1199"/>
      <c r="AZ69" s="1199"/>
      <c r="BA69" s="1199"/>
      <c r="BB69" s="1199"/>
      <c r="BC69" s="1199"/>
      <c r="BD69" s="1199"/>
      <c r="BE69" s="20"/>
      <c r="BF69" s="20"/>
      <c r="BG69" s="20"/>
      <c r="BH69" s="26"/>
      <c r="BI69" s="1200"/>
      <c r="BJ69" s="1200"/>
      <c r="BK69" s="1200"/>
      <c r="BL69" s="1197"/>
      <c r="BM69" s="1197"/>
      <c r="BN69"/>
      <c r="BO69" s="57"/>
      <c r="BP69"/>
      <c r="BQ69" s="1199"/>
      <c r="BR69" s="1199"/>
      <c r="BS69" s="1199"/>
      <c r="BT69" s="1199"/>
      <c r="BU69" s="1199"/>
      <c r="BV69" s="1199"/>
      <c r="BW69" s="1199"/>
      <c r="BX69" s="1199"/>
      <c r="BY69" s="1199"/>
      <c r="BZ69" s="1199"/>
      <c r="CA69" s="1199"/>
      <c r="CB69" s="1199"/>
      <c r="CC69" s="20"/>
      <c r="CD69" s="20"/>
      <c r="CE69" s="20"/>
      <c r="CF69" s="26"/>
      <c r="CG69" s="1200"/>
      <c r="CH69" s="1200"/>
      <c r="CI69" s="1200"/>
      <c r="CJ69" s="1197"/>
      <c r="CK69" s="1197"/>
      <c r="CL69"/>
    </row>
    <row r="70" spans="1:90" s="16" customFormat="1" ht="16" customHeight="1" x14ac:dyDescent="0.35">
      <c r="A70" s="10"/>
      <c r="B70" s="11"/>
      <c r="C70" s="300"/>
      <c r="D70" s="348" t="s">
        <v>328</v>
      </c>
      <c r="E70" s="1242" t="s">
        <v>293</v>
      </c>
      <c r="F70" s="1243"/>
      <c r="G70" s="1243"/>
      <c r="H70" s="1244"/>
      <c r="I70" s="348" t="s">
        <v>329</v>
      </c>
      <c r="J70" s="349" t="s">
        <v>295</v>
      </c>
      <c r="K70" s="350" t="s">
        <v>330</v>
      </c>
      <c r="L70" s="386" t="str">
        <f>"[" &amp; 'Summary (EN)'!$I$14 &amp;"/h]"</f>
        <v>[DOL/h]</v>
      </c>
      <c r="M70" s="338"/>
      <c r="N70" s="385" t="s">
        <v>89</v>
      </c>
      <c r="O70" s="290"/>
      <c r="P70" s="1066" t="str">
        <f>"[" &amp; 'Summary (EN)'!$I$14 &amp;"]"</f>
        <v>[DOL]</v>
      </c>
      <c r="Q70" s="349" t="s">
        <v>89</v>
      </c>
      <c r="R70" s="290"/>
      <c r="S70" s="1066" t="str">
        <f>"[" &amp; 'Summary (EN)'!$I$14 &amp;"]"</f>
        <v>[DOL]</v>
      </c>
      <c r="T70" s="349" t="s">
        <v>89</v>
      </c>
      <c r="U70" s="290"/>
      <c r="V70" s="1066" t="str">
        <f>"[" &amp; 'Summary (EN)'!$I$14 &amp;"]"</f>
        <v>[DOL]</v>
      </c>
      <c r="W70" s="349" t="s">
        <v>89</v>
      </c>
      <c r="X70" s="290"/>
      <c r="Y70" s="386" t="str">
        <f>"[" &amp; 'Summary (EN)'!$I$14 &amp;"]"</f>
        <v>[DOL]</v>
      </c>
      <c r="Z70" s="338"/>
      <c r="AA70" s="385" t="s">
        <v>89</v>
      </c>
      <c r="AB70" s="290"/>
      <c r="AC70" s="1066" t="str">
        <f>"[" &amp; 'Summary (EN)'!$I$14 &amp;"]"</f>
        <v>[DOL]</v>
      </c>
      <c r="AD70" s="349" t="s">
        <v>89</v>
      </c>
      <c r="AE70" s="290"/>
      <c r="AF70" s="1066" t="str">
        <f>"[" &amp; 'Summary (EN)'!$I$14 &amp;"]"</f>
        <v>[DOL]</v>
      </c>
      <c r="AG70" s="349" t="s">
        <v>89</v>
      </c>
      <c r="AH70" s="290"/>
      <c r="AI70" s="1066" t="str">
        <f>"[" &amp; 'Summary (EN)'!$I$14 &amp;"]"</f>
        <v>[DOL]</v>
      </c>
      <c r="AJ70" s="349" t="s">
        <v>89</v>
      </c>
      <c r="AK70" s="290"/>
      <c r="AL70" s="386" t="str">
        <f>"[" &amp; 'Summary (EN)'!$I$14 &amp;"]"</f>
        <v>[DOL]</v>
      </c>
      <c r="AM70" s="338"/>
      <c r="AN70" s="290" t="s">
        <v>331</v>
      </c>
      <c r="AO70" s="290" t="str">
        <f>"["&amp; 'Summary (EN)'!$I$14 &amp; "]"</f>
        <v>[DOL]</v>
      </c>
      <c r="AP70" s="10"/>
      <c r="AQ70" s="11"/>
      <c r="AR70"/>
      <c r="AS70" s="21"/>
      <c r="AT70" s="1197"/>
      <c r="AU70" s="1197"/>
      <c r="AV70" s="1197"/>
      <c r="AW70" s="3"/>
      <c r="AX70" s="3"/>
      <c r="AY70" s="3"/>
      <c r="AZ70" s="3"/>
      <c r="BA70" s="3"/>
      <c r="BB70" s="3"/>
      <c r="BC70" s="7"/>
      <c r="BD70" s="3"/>
      <c r="BE70" s="26"/>
      <c r="BF70" s="26"/>
      <c r="BG70" s="26"/>
      <c r="BH70" s="26"/>
      <c r="BI70" s="26"/>
      <c r="BJ70" s="7"/>
      <c r="BK70" s="7"/>
      <c r="BL70" s="3"/>
      <c r="BM70" s="3"/>
      <c r="BN70"/>
      <c r="BO70" s="57"/>
      <c r="BP70"/>
      <c r="BQ70" s="21"/>
      <c r="BR70" s="1197"/>
      <c r="BS70" s="1197"/>
      <c r="BT70" s="1197"/>
      <c r="BU70" s="3"/>
      <c r="BV70" s="3"/>
      <c r="BW70" s="3"/>
      <c r="BX70" s="3"/>
      <c r="BY70" s="3"/>
      <c r="BZ70" s="3"/>
      <c r="CA70" s="7"/>
      <c r="CB70" s="3"/>
      <c r="CC70" s="26"/>
      <c r="CD70" s="26"/>
      <c r="CE70" s="26"/>
      <c r="CF70" s="26"/>
      <c r="CG70" s="26"/>
      <c r="CH70" s="7"/>
      <c r="CI70" s="7"/>
      <c r="CJ70" s="3"/>
      <c r="CK70" s="3"/>
      <c r="CL70"/>
    </row>
    <row r="71" spans="1:90" s="16" customFormat="1" ht="16" customHeight="1" x14ac:dyDescent="0.25">
      <c r="A71" s="10"/>
      <c r="B71" s="11"/>
      <c r="C71" s="301" t="str">
        <f t="shared" ref="C71:C77" si="31">"FE" &amp; ROW(C71)-ROW($C$69)-1</f>
        <v>FE1</v>
      </c>
      <c r="D71" s="362" t="s">
        <v>345</v>
      </c>
      <c r="E71" s="1257" t="s">
        <v>346</v>
      </c>
      <c r="F71" s="1258"/>
      <c r="G71" s="1258"/>
      <c r="H71" s="1259"/>
      <c r="I71" s="359"/>
      <c r="J71" s="295" t="s">
        <v>306</v>
      </c>
      <c r="K71" s="352" t="s">
        <v>306</v>
      </c>
      <c r="L71" s="433">
        <v>0</v>
      </c>
      <c r="M71" s="28"/>
      <c r="N71" s="397"/>
      <c r="O71" s="366"/>
      <c r="P71" s="314">
        <f t="shared" ref="P71:P77" si="32">N71*$L71</f>
        <v>0</v>
      </c>
      <c r="Q71" s="325"/>
      <c r="R71" s="321"/>
      <c r="S71" s="314">
        <f t="shared" ref="S71:S77" si="33">Q71*$L71</f>
        <v>0</v>
      </c>
      <c r="T71" s="325"/>
      <c r="U71" s="321"/>
      <c r="V71" s="314">
        <f t="shared" ref="V71:V77" si="34">T71*$L71</f>
        <v>0</v>
      </c>
      <c r="W71" s="325"/>
      <c r="X71" s="321"/>
      <c r="Y71" s="388">
        <f t="shared" ref="Y71:Y77" si="35">W71*$L71</f>
        <v>0</v>
      </c>
      <c r="Z71" s="28"/>
      <c r="AA71" s="397"/>
      <c r="AB71" s="321"/>
      <c r="AC71" s="314">
        <f t="shared" ref="AC71:AC77" si="36">AA71*$L71</f>
        <v>0</v>
      </c>
      <c r="AD71" s="325"/>
      <c r="AE71" s="321"/>
      <c r="AF71" s="314">
        <f t="shared" ref="AF71:AF77" si="37">AD71*$L71</f>
        <v>0</v>
      </c>
      <c r="AG71" s="322"/>
      <c r="AH71" s="321"/>
      <c r="AI71" s="314">
        <f t="shared" ref="AI71:AI77" si="38">AG71*$L71</f>
        <v>0</v>
      </c>
      <c r="AJ71" s="325"/>
      <c r="AK71" s="321"/>
      <c r="AL71" s="388">
        <f t="shared" ref="AL71:AL77" si="39">AJ71*$L71</f>
        <v>0</v>
      </c>
      <c r="AM71" s="28"/>
      <c r="AN71" s="351">
        <f t="shared" ref="AN71:AN77" si="40">SUMPRODUCT((N$44:AL$44=N$44)*(N71:AL71))</f>
        <v>0</v>
      </c>
      <c r="AO71" s="319">
        <f t="shared" ref="AO71:AO77" si="41">SUMPRODUCT((N$16:AL$16=P$16)*(N71:AL71))</f>
        <v>0</v>
      </c>
      <c r="AP71" s="10"/>
      <c r="AQ71" s="11"/>
      <c r="AR71"/>
      <c r="AS71" s="21"/>
      <c r="AT71" s="1198"/>
      <c r="AU71" s="1198"/>
      <c r="AV71" s="1198"/>
      <c r="AW71" s="1141"/>
      <c r="AX71" s="1141"/>
      <c r="AY71" s="1141"/>
      <c r="AZ71" s="1141"/>
      <c r="BA71" s="1141"/>
      <c r="BB71" s="1141"/>
      <c r="BC71" s="1141"/>
      <c r="BD71" s="1141"/>
      <c r="BE71" s="1142"/>
      <c r="BF71" s="22"/>
      <c r="BG71" s="27"/>
      <c r="BH71" s="27"/>
      <c r="BI71" s="28"/>
      <c r="BJ71" s="28"/>
      <c r="BK71" s="22"/>
      <c r="BL71" s="24"/>
      <c r="BM71" s="24"/>
      <c r="BN71"/>
      <c r="BO71" s="57"/>
      <c r="BP71"/>
      <c r="BQ71" s="21"/>
      <c r="BR71" s="1198"/>
      <c r="BS71" s="1198"/>
      <c r="BT71" s="1198"/>
      <c r="BU71" s="1141"/>
      <c r="BV71" s="1141"/>
      <c r="BW71" s="1141"/>
      <c r="BX71" s="1141"/>
      <c r="BY71" s="1141"/>
      <c r="BZ71" s="1141"/>
      <c r="CA71" s="1141"/>
      <c r="CB71" s="1141"/>
      <c r="CC71" s="1142"/>
      <c r="CD71" s="22"/>
      <c r="CE71" s="27"/>
      <c r="CF71" s="27"/>
      <c r="CG71" s="22"/>
      <c r="CH71" s="28"/>
      <c r="CI71" s="22"/>
      <c r="CJ71" s="24"/>
      <c r="CK71" s="24"/>
      <c r="CL71"/>
    </row>
    <row r="72" spans="1:90" s="16" customFormat="1" ht="16" customHeight="1" x14ac:dyDescent="0.25">
      <c r="A72" s="10"/>
      <c r="B72" s="11"/>
      <c r="C72" s="301" t="str">
        <f t="shared" si="31"/>
        <v>FE2</v>
      </c>
      <c r="D72" s="362" t="s">
        <v>345</v>
      </c>
      <c r="E72" s="1257" t="s">
        <v>347</v>
      </c>
      <c r="F72" s="1258"/>
      <c r="G72" s="1258"/>
      <c r="H72" s="1259"/>
      <c r="I72" s="359"/>
      <c r="J72" s="295" t="s">
        <v>306</v>
      </c>
      <c r="K72" s="352" t="s">
        <v>306</v>
      </c>
      <c r="L72" s="433">
        <v>0</v>
      </c>
      <c r="M72" s="28"/>
      <c r="N72" s="397"/>
      <c r="O72" s="366"/>
      <c r="P72" s="314">
        <f t="shared" si="32"/>
        <v>0</v>
      </c>
      <c r="Q72" s="325"/>
      <c r="R72" s="321"/>
      <c r="S72" s="314">
        <f t="shared" si="33"/>
        <v>0</v>
      </c>
      <c r="T72" s="325"/>
      <c r="U72" s="321"/>
      <c r="V72" s="314">
        <f t="shared" si="34"/>
        <v>0</v>
      </c>
      <c r="W72" s="325"/>
      <c r="X72" s="321"/>
      <c r="Y72" s="388">
        <f t="shared" si="35"/>
        <v>0</v>
      </c>
      <c r="Z72" s="28"/>
      <c r="AA72" s="397"/>
      <c r="AB72" s="321"/>
      <c r="AC72" s="314">
        <f t="shared" si="36"/>
        <v>0</v>
      </c>
      <c r="AD72" s="325"/>
      <c r="AE72" s="321"/>
      <c r="AF72" s="314">
        <f t="shared" si="37"/>
        <v>0</v>
      </c>
      <c r="AG72" s="322"/>
      <c r="AH72" s="321"/>
      <c r="AI72" s="314">
        <f t="shared" si="38"/>
        <v>0</v>
      </c>
      <c r="AJ72" s="325"/>
      <c r="AK72" s="321"/>
      <c r="AL72" s="388">
        <f t="shared" si="39"/>
        <v>0</v>
      </c>
      <c r="AM72" s="28"/>
      <c r="AN72" s="351">
        <f t="shared" si="40"/>
        <v>0</v>
      </c>
      <c r="AO72" s="319">
        <f t="shared" si="41"/>
        <v>0</v>
      </c>
      <c r="AP72" s="10"/>
      <c r="AQ72" s="11"/>
      <c r="AR72"/>
      <c r="AS72" s="21"/>
      <c r="AT72" s="1198"/>
      <c r="AU72" s="1198"/>
      <c r="AV72" s="1198"/>
      <c r="AW72" s="1141"/>
      <c r="AX72" s="1141"/>
      <c r="AY72" s="1141"/>
      <c r="AZ72" s="1141"/>
      <c r="BA72" s="1141"/>
      <c r="BB72" s="1141"/>
      <c r="BC72" s="1141"/>
      <c r="BD72" s="1141"/>
      <c r="BE72" s="1142"/>
      <c r="BF72" s="22"/>
      <c r="BG72" s="27"/>
      <c r="BH72" s="27"/>
      <c r="BI72" s="28"/>
      <c r="BJ72" s="28"/>
      <c r="BK72" s="22"/>
      <c r="BL72" s="24"/>
      <c r="BM72" s="24"/>
      <c r="BN72"/>
      <c r="BO72" s="57"/>
      <c r="BP72"/>
      <c r="BQ72" s="21"/>
      <c r="BR72" s="1198"/>
      <c r="BS72" s="1198"/>
      <c r="BT72" s="1198"/>
      <c r="BU72" s="1141"/>
      <c r="BV72" s="1141"/>
      <c r="BW72" s="1141"/>
      <c r="BX72" s="1141"/>
      <c r="BY72" s="1141"/>
      <c r="BZ72" s="1141"/>
      <c r="CA72" s="1141"/>
      <c r="CB72" s="1141"/>
      <c r="CC72" s="1142"/>
      <c r="CD72" s="22"/>
      <c r="CE72" s="27"/>
      <c r="CF72" s="27"/>
      <c r="CG72" s="22"/>
      <c r="CH72" s="28"/>
      <c r="CI72" s="22"/>
      <c r="CJ72" s="24"/>
      <c r="CK72" s="24"/>
      <c r="CL72"/>
    </row>
    <row r="73" spans="1:90" s="16" customFormat="1" ht="16" customHeight="1" x14ac:dyDescent="0.25">
      <c r="A73" s="10"/>
      <c r="B73" s="11"/>
      <c r="C73" s="301" t="str">
        <f t="shared" si="31"/>
        <v>FE3</v>
      </c>
      <c r="D73" s="362" t="s">
        <v>345</v>
      </c>
      <c r="E73" s="1257" t="s">
        <v>348</v>
      </c>
      <c r="F73" s="1258"/>
      <c r="G73" s="1258"/>
      <c r="H73" s="1259"/>
      <c r="I73" s="359"/>
      <c r="J73" s="295" t="s">
        <v>306</v>
      </c>
      <c r="K73" s="352" t="s">
        <v>306</v>
      </c>
      <c r="L73" s="433">
        <v>0</v>
      </c>
      <c r="M73" s="28"/>
      <c r="N73" s="397"/>
      <c r="O73" s="366"/>
      <c r="P73" s="314">
        <f t="shared" si="32"/>
        <v>0</v>
      </c>
      <c r="Q73" s="325"/>
      <c r="R73" s="321"/>
      <c r="S73" s="314">
        <f t="shared" si="33"/>
        <v>0</v>
      </c>
      <c r="T73" s="325"/>
      <c r="U73" s="321"/>
      <c r="V73" s="314">
        <f t="shared" si="34"/>
        <v>0</v>
      </c>
      <c r="W73" s="325"/>
      <c r="X73" s="321"/>
      <c r="Y73" s="388">
        <f t="shared" si="35"/>
        <v>0</v>
      </c>
      <c r="Z73" s="28"/>
      <c r="AA73" s="397"/>
      <c r="AB73" s="321"/>
      <c r="AC73" s="314">
        <f t="shared" si="36"/>
        <v>0</v>
      </c>
      <c r="AD73" s="325"/>
      <c r="AE73" s="321"/>
      <c r="AF73" s="314">
        <f t="shared" si="37"/>
        <v>0</v>
      </c>
      <c r="AG73" s="322"/>
      <c r="AH73" s="321"/>
      <c r="AI73" s="314">
        <f t="shared" si="38"/>
        <v>0</v>
      </c>
      <c r="AJ73" s="325"/>
      <c r="AK73" s="321"/>
      <c r="AL73" s="388">
        <f t="shared" si="39"/>
        <v>0</v>
      </c>
      <c r="AM73" s="28"/>
      <c r="AN73" s="351">
        <f t="shared" si="40"/>
        <v>0</v>
      </c>
      <c r="AO73" s="319">
        <f t="shared" si="41"/>
        <v>0</v>
      </c>
      <c r="AP73" s="10"/>
      <c r="AQ73" s="11"/>
      <c r="AR73"/>
      <c r="AS73" s="21"/>
      <c r="AT73" s="1198"/>
      <c r="AU73" s="1198"/>
      <c r="AV73" s="1198"/>
      <c r="AW73" s="1141"/>
      <c r="AX73" s="1141"/>
      <c r="AY73" s="1141"/>
      <c r="AZ73" s="1141"/>
      <c r="BA73" s="1141"/>
      <c r="BB73" s="1141"/>
      <c r="BC73" s="1141"/>
      <c r="BD73" s="1141"/>
      <c r="BE73" s="1142"/>
      <c r="BF73" s="22"/>
      <c r="BG73" s="27"/>
      <c r="BH73" s="27"/>
      <c r="BI73" s="28"/>
      <c r="BJ73" s="28"/>
      <c r="BK73" s="22"/>
      <c r="BL73" s="24"/>
      <c r="BM73" s="24"/>
      <c r="BN73"/>
      <c r="BO73" s="57"/>
      <c r="BP73"/>
      <c r="BQ73" s="21"/>
      <c r="BR73" s="1198"/>
      <c r="BS73" s="1198"/>
      <c r="BT73" s="1198"/>
      <c r="BU73" s="1141"/>
      <c r="BV73" s="1141"/>
      <c r="BW73" s="1141"/>
      <c r="BX73" s="1141"/>
      <c r="BY73" s="1141"/>
      <c r="BZ73" s="1141"/>
      <c r="CA73" s="1141"/>
      <c r="CB73" s="1141"/>
      <c r="CC73" s="1142"/>
      <c r="CD73" s="22"/>
      <c r="CE73" s="27"/>
      <c r="CF73" s="27"/>
      <c r="CG73" s="22"/>
      <c r="CH73" s="28"/>
      <c r="CI73" s="22"/>
      <c r="CJ73" s="24"/>
      <c r="CK73" s="24"/>
      <c r="CL73"/>
    </row>
    <row r="74" spans="1:90" s="16" customFormat="1" ht="16" customHeight="1" x14ac:dyDescent="0.25">
      <c r="A74" s="10"/>
      <c r="B74" s="11"/>
      <c r="C74" s="301" t="str">
        <f t="shared" si="31"/>
        <v>FE4</v>
      </c>
      <c r="D74" s="362" t="s">
        <v>349</v>
      </c>
      <c r="E74" s="1257" t="s">
        <v>350</v>
      </c>
      <c r="F74" s="1258"/>
      <c r="G74" s="1258"/>
      <c r="H74" s="1259"/>
      <c r="I74" s="359"/>
      <c r="J74" s="295" t="s">
        <v>306</v>
      </c>
      <c r="K74" s="352" t="s">
        <v>306</v>
      </c>
      <c r="L74" s="433">
        <v>0</v>
      </c>
      <c r="M74" s="28"/>
      <c r="N74" s="397"/>
      <c r="O74" s="366"/>
      <c r="P74" s="314">
        <f t="shared" si="32"/>
        <v>0</v>
      </c>
      <c r="Q74" s="325"/>
      <c r="R74" s="321"/>
      <c r="S74" s="314">
        <f t="shared" si="33"/>
        <v>0</v>
      </c>
      <c r="T74" s="325"/>
      <c r="U74" s="321"/>
      <c r="V74" s="314">
        <f t="shared" si="34"/>
        <v>0</v>
      </c>
      <c r="W74" s="325"/>
      <c r="X74" s="321"/>
      <c r="Y74" s="388">
        <f t="shared" si="35"/>
        <v>0</v>
      </c>
      <c r="Z74" s="28"/>
      <c r="AA74" s="397"/>
      <c r="AB74" s="321"/>
      <c r="AC74" s="314">
        <f t="shared" si="36"/>
        <v>0</v>
      </c>
      <c r="AD74" s="325"/>
      <c r="AE74" s="321"/>
      <c r="AF74" s="314">
        <f t="shared" si="37"/>
        <v>0</v>
      </c>
      <c r="AG74" s="322"/>
      <c r="AH74" s="321"/>
      <c r="AI74" s="314">
        <f t="shared" si="38"/>
        <v>0</v>
      </c>
      <c r="AJ74" s="325"/>
      <c r="AK74" s="321"/>
      <c r="AL74" s="388">
        <f t="shared" si="39"/>
        <v>0</v>
      </c>
      <c r="AM74" s="28"/>
      <c r="AN74" s="351">
        <f t="shared" si="40"/>
        <v>0</v>
      </c>
      <c r="AO74" s="319">
        <f t="shared" si="41"/>
        <v>0</v>
      </c>
      <c r="AP74" s="10"/>
      <c r="AQ74" s="11"/>
      <c r="AR74"/>
      <c r="AS74" s="21"/>
      <c r="AT74" s="1198"/>
      <c r="AU74" s="1198"/>
      <c r="AV74" s="1198"/>
      <c r="AW74" s="1141"/>
      <c r="AX74" s="1141"/>
      <c r="AY74" s="1141"/>
      <c r="AZ74" s="1141"/>
      <c r="BA74" s="1141"/>
      <c r="BB74" s="1141"/>
      <c r="BC74" s="1141"/>
      <c r="BD74" s="1141"/>
      <c r="BE74" s="1142"/>
      <c r="BF74" s="22"/>
      <c r="BG74" s="27"/>
      <c r="BH74" s="27"/>
      <c r="BI74" s="28"/>
      <c r="BJ74" s="28"/>
      <c r="BK74" s="22"/>
      <c r="BL74" s="24"/>
      <c r="BM74" s="24"/>
      <c r="BN74"/>
      <c r="BO74" s="57"/>
      <c r="BP74"/>
      <c r="BQ74" s="21"/>
      <c r="BR74" s="1198"/>
      <c r="BS74" s="1198"/>
      <c r="BT74" s="1198"/>
      <c r="BU74" s="1141"/>
      <c r="BV74" s="1141"/>
      <c r="BW74" s="1141"/>
      <c r="BX74" s="1141"/>
      <c r="BY74" s="1141"/>
      <c r="BZ74" s="1141"/>
      <c r="CA74" s="1141"/>
      <c r="CB74" s="1141"/>
      <c r="CC74" s="1142"/>
      <c r="CD74" s="22"/>
      <c r="CE74" s="27"/>
      <c r="CF74" s="27"/>
      <c r="CG74" s="22"/>
      <c r="CH74" s="28"/>
      <c r="CI74" s="22"/>
      <c r="CJ74" s="24"/>
      <c r="CK74" s="24"/>
      <c r="CL74"/>
    </row>
    <row r="75" spans="1:90" s="16" customFormat="1" ht="16" customHeight="1" x14ac:dyDescent="0.25">
      <c r="A75" s="10"/>
      <c r="B75" s="11"/>
      <c r="C75" s="301" t="str">
        <f t="shared" si="31"/>
        <v>FE5</v>
      </c>
      <c r="D75" s="362" t="s">
        <v>349</v>
      </c>
      <c r="E75" s="1257" t="s">
        <v>351</v>
      </c>
      <c r="F75" s="1258"/>
      <c r="G75" s="1258"/>
      <c r="H75" s="1259"/>
      <c r="I75" s="359"/>
      <c r="J75" s="295" t="s">
        <v>306</v>
      </c>
      <c r="K75" s="352" t="s">
        <v>306</v>
      </c>
      <c r="L75" s="433">
        <v>0</v>
      </c>
      <c r="M75" s="28"/>
      <c r="N75" s="397"/>
      <c r="O75" s="366"/>
      <c r="P75" s="314">
        <f t="shared" si="32"/>
        <v>0</v>
      </c>
      <c r="Q75" s="325"/>
      <c r="R75" s="321"/>
      <c r="S75" s="314">
        <f t="shared" si="33"/>
        <v>0</v>
      </c>
      <c r="T75" s="325"/>
      <c r="U75" s="321"/>
      <c r="V75" s="314">
        <f t="shared" si="34"/>
        <v>0</v>
      </c>
      <c r="W75" s="325"/>
      <c r="X75" s="321"/>
      <c r="Y75" s="388">
        <f t="shared" si="35"/>
        <v>0</v>
      </c>
      <c r="Z75" s="28"/>
      <c r="AA75" s="397"/>
      <c r="AB75" s="321"/>
      <c r="AC75" s="314">
        <f t="shared" si="36"/>
        <v>0</v>
      </c>
      <c r="AD75" s="325"/>
      <c r="AE75" s="321"/>
      <c r="AF75" s="314">
        <f t="shared" si="37"/>
        <v>0</v>
      </c>
      <c r="AG75" s="322"/>
      <c r="AH75" s="321"/>
      <c r="AI75" s="314">
        <f t="shared" si="38"/>
        <v>0</v>
      </c>
      <c r="AJ75" s="325"/>
      <c r="AK75" s="321"/>
      <c r="AL75" s="388">
        <f t="shared" si="39"/>
        <v>0</v>
      </c>
      <c r="AM75" s="28"/>
      <c r="AN75" s="351">
        <f t="shared" si="40"/>
        <v>0</v>
      </c>
      <c r="AO75" s="319">
        <f t="shared" si="41"/>
        <v>0</v>
      </c>
      <c r="AP75" s="10"/>
      <c r="AQ75" s="11"/>
      <c r="AR75"/>
      <c r="AS75" s="21"/>
      <c r="AT75" s="1198"/>
      <c r="AU75" s="1198"/>
      <c r="AV75" s="1198"/>
      <c r="AW75" s="1141"/>
      <c r="AX75" s="1141"/>
      <c r="AY75" s="1141"/>
      <c r="AZ75" s="1141"/>
      <c r="BA75" s="1141"/>
      <c r="BB75" s="1141"/>
      <c r="BC75" s="1141"/>
      <c r="BD75" s="1141"/>
      <c r="BE75" s="1142"/>
      <c r="BF75" s="22"/>
      <c r="BG75" s="27"/>
      <c r="BH75" s="27"/>
      <c r="BI75" s="28"/>
      <c r="BJ75" s="28"/>
      <c r="BK75" s="22"/>
      <c r="BL75" s="24"/>
      <c r="BM75" s="24"/>
      <c r="BN75"/>
      <c r="BO75" s="57"/>
      <c r="BP75"/>
      <c r="BQ75" s="21"/>
      <c r="BR75" s="1198"/>
      <c r="BS75" s="1198"/>
      <c r="BT75" s="1198"/>
      <c r="BU75" s="1141"/>
      <c r="BV75" s="1141"/>
      <c r="BW75" s="1141"/>
      <c r="BX75" s="1141"/>
      <c r="BY75" s="1141"/>
      <c r="BZ75" s="1141"/>
      <c r="CA75" s="1141"/>
      <c r="CB75" s="1141"/>
      <c r="CC75" s="1142"/>
      <c r="CD75" s="22"/>
      <c r="CE75" s="27"/>
      <c r="CF75" s="27"/>
      <c r="CG75" s="22"/>
      <c r="CH75" s="28"/>
      <c r="CI75" s="22"/>
      <c r="CJ75" s="24"/>
      <c r="CK75" s="24"/>
      <c r="CL75"/>
    </row>
    <row r="76" spans="1:90" s="16" customFormat="1" ht="16" customHeight="1" x14ac:dyDescent="0.25">
      <c r="A76" s="10"/>
      <c r="B76" s="11"/>
      <c r="C76" s="301" t="str">
        <f t="shared" si="31"/>
        <v>FE6</v>
      </c>
      <c r="D76" s="362" t="s">
        <v>349</v>
      </c>
      <c r="E76" s="1257" t="s">
        <v>352</v>
      </c>
      <c r="F76" s="1258"/>
      <c r="G76" s="1258"/>
      <c r="H76" s="1259"/>
      <c r="I76" s="359"/>
      <c r="J76" s="295" t="s">
        <v>306</v>
      </c>
      <c r="K76" s="352" t="s">
        <v>306</v>
      </c>
      <c r="L76" s="433">
        <v>0</v>
      </c>
      <c r="M76" s="28"/>
      <c r="N76" s="397"/>
      <c r="O76" s="366"/>
      <c r="P76" s="314">
        <f t="shared" si="32"/>
        <v>0</v>
      </c>
      <c r="Q76" s="325"/>
      <c r="R76" s="321"/>
      <c r="S76" s="314">
        <f t="shared" si="33"/>
        <v>0</v>
      </c>
      <c r="T76" s="325"/>
      <c r="U76" s="321"/>
      <c r="V76" s="314">
        <f t="shared" si="34"/>
        <v>0</v>
      </c>
      <c r="W76" s="325"/>
      <c r="X76" s="321"/>
      <c r="Y76" s="388">
        <f t="shared" si="35"/>
        <v>0</v>
      </c>
      <c r="Z76" s="28"/>
      <c r="AA76" s="397"/>
      <c r="AB76" s="321"/>
      <c r="AC76" s="314">
        <f t="shared" si="36"/>
        <v>0</v>
      </c>
      <c r="AD76" s="325"/>
      <c r="AE76" s="321"/>
      <c r="AF76" s="314">
        <f t="shared" si="37"/>
        <v>0</v>
      </c>
      <c r="AG76" s="322"/>
      <c r="AH76" s="321"/>
      <c r="AI76" s="314">
        <f t="shared" si="38"/>
        <v>0</v>
      </c>
      <c r="AJ76" s="325"/>
      <c r="AK76" s="321"/>
      <c r="AL76" s="388">
        <f t="shared" si="39"/>
        <v>0</v>
      </c>
      <c r="AM76" s="28"/>
      <c r="AN76" s="351">
        <f t="shared" si="40"/>
        <v>0</v>
      </c>
      <c r="AO76" s="319">
        <f t="shared" si="41"/>
        <v>0</v>
      </c>
      <c r="AP76" s="10"/>
      <c r="AQ76" s="11"/>
      <c r="AR76"/>
      <c r="AS76" s="21"/>
      <c r="AT76" s="1198"/>
      <c r="AU76" s="1198"/>
      <c r="AV76" s="1198"/>
      <c r="AW76" s="1141"/>
      <c r="AX76" s="1141"/>
      <c r="AY76" s="1141"/>
      <c r="AZ76" s="1141"/>
      <c r="BA76" s="1141"/>
      <c r="BB76" s="1141"/>
      <c r="BC76" s="1141"/>
      <c r="BD76" s="1141"/>
      <c r="BE76" s="1142"/>
      <c r="BF76" s="22"/>
      <c r="BG76" s="27"/>
      <c r="BH76" s="27"/>
      <c r="BI76" s="28"/>
      <c r="BJ76" s="28"/>
      <c r="BK76" s="22"/>
      <c r="BL76" s="24"/>
      <c r="BM76" s="24"/>
      <c r="BN76"/>
      <c r="BO76" s="57"/>
      <c r="BP76"/>
      <c r="BQ76" s="21"/>
      <c r="BR76" s="1198"/>
      <c r="BS76" s="1198"/>
      <c r="BT76" s="1198"/>
      <c r="BU76" s="1141"/>
      <c r="BV76" s="1141"/>
      <c r="BW76" s="1141"/>
      <c r="BX76" s="1141"/>
      <c r="BY76" s="1141"/>
      <c r="BZ76" s="1141"/>
      <c r="CA76" s="1141"/>
      <c r="CB76" s="1141"/>
      <c r="CC76" s="1142"/>
      <c r="CD76" s="22"/>
      <c r="CE76" s="27"/>
      <c r="CF76" s="27"/>
      <c r="CG76" s="22"/>
      <c r="CH76" s="28"/>
      <c r="CI76" s="22"/>
      <c r="CJ76" s="24"/>
      <c r="CK76" s="24"/>
      <c r="CL76"/>
    </row>
    <row r="77" spans="1:90" s="16" customFormat="1" ht="16" customHeight="1" thickBot="1" x14ac:dyDescent="0.3">
      <c r="A77" s="10"/>
      <c r="B77" s="11"/>
      <c r="C77" s="302" t="str">
        <f t="shared" si="31"/>
        <v>FE7</v>
      </c>
      <c r="D77" s="438"/>
      <c r="E77" s="1239"/>
      <c r="F77" s="1240"/>
      <c r="G77" s="1240"/>
      <c r="H77" s="1241"/>
      <c r="I77" s="439"/>
      <c r="J77" s="307" t="s">
        <v>306</v>
      </c>
      <c r="K77" s="436" t="s">
        <v>306</v>
      </c>
      <c r="L77" s="437">
        <v>0</v>
      </c>
      <c r="M77" s="28"/>
      <c r="N77" s="398"/>
      <c r="O77" s="399"/>
      <c r="P77" s="392">
        <f t="shared" si="32"/>
        <v>0</v>
      </c>
      <c r="Q77" s="411"/>
      <c r="R77" s="414"/>
      <c r="S77" s="392">
        <f t="shared" si="33"/>
        <v>0</v>
      </c>
      <c r="T77" s="411"/>
      <c r="U77" s="414"/>
      <c r="V77" s="392">
        <f t="shared" si="34"/>
        <v>0</v>
      </c>
      <c r="W77" s="411"/>
      <c r="X77" s="399"/>
      <c r="Y77" s="395">
        <f t="shared" si="35"/>
        <v>0</v>
      </c>
      <c r="Z77" s="28"/>
      <c r="AA77" s="398"/>
      <c r="AB77" s="399"/>
      <c r="AC77" s="392">
        <f t="shared" si="36"/>
        <v>0</v>
      </c>
      <c r="AD77" s="411"/>
      <c r="AE77" s="399"/>
      <c r="AF77" s="392">
        <f t="shared" si="37"/>
        <v>0</v>
      </c>
      <c r="AG77" s="412"/>
      <c r="AH77" s="399"/>
      <c r="AI77" s="392">
        <f t="shared" si="38"/>
        <v>0</v>
      </c>
      <c r="AJ77" s="411"/>
      <c r="AK77" s="399"/>
      <c r="AL77" s="395">
        <f t="shared" si="39"/>
        <v>0</v>
      </c>
      <c r="AM77" s="28"/>
      <c r="AN77" s="351">
        <f t="shared" si="40"/>
        <v>0</v>
      </c>
      <c r="AO77" s="319">
        <f t="shared" si="41"/>
        <v>0</v>
      </c>
      <c r="AP77" s="10"/>
      <c r="AQ77" s="11"/>
      <c r="AR77"/>
      <c r="AS77" s="21"/>
      <c r="AT77" s="1198"/>
      <c r="AU77" s="1198"/>
      <c r="AV77" s="1198"/>
      <c r="AW77" s="1141"/>
      <c r="AX77" s="1141"/>
      <c r="AY77" s="1141"/>
      <c r="AZ77" s="1141"/>
      <c r="BA77" s="1141"/>
      <c r="BB77" s="1141"/>
      <c r="BC77" s="1141"/>
      <c r="BD77" s="1141"/>
      <c r="BE77" s="1142"/>
      <c r="BF77" s="22"/>
      <c r="BG77" s="27"/>
      <c r="BH77" s="27"/>
      <c r="BI77" s="28"/>
      <c r="BJ77" s="28"/>
      <c r="BK77" s="22"/>
      <c r="BL77" s="24"/>
      <c r="BM77" s="24"/>
      <c r="BN77"/>
      <c r="BO77" s="57"/>
      <c r="BP77"/>
      <c r="BQ77" s="21"/>
      <c r="BR77" s="1198"/>
      <c r="BS77" s="1198"/>
      <c r="BT77" s="1198"/>
      <c r="BU77" s="1141"/>
      <c r="BV77" s="1141"/>
      <c r="BW77" s="1141"/>
      <c r="BX77" s="1141"/>
      <c r="BY77" s="1141"/>
      <c r="BZ77" s="1141"/>
      <c r="CA77" s="1141"/>
      <c r="CB77" s="1141"/>
      <c r="CC77" s="1142"/>
      <c r="CD77" s="22"/>
      <c r="CE77" s="27"/>
      <c r="CF77" s="27"/>
      <c r="CG77" s="22"/>
      <c r="CH77" s="28"/>
      <c r="CI77" s="22"/>
      <c r="CJ77" s="24"/>
      <c r="CK77" s="24"/>
      <c r="CL77"/>
    </row>
    <row r="78" spans="1:90" ht="6" customHeight="1" thickBot="1" x14ac:dyDescent="0.4">
      <c r="A78" s="10"/>
      <c r="B78" s="1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7"/>
      <c r="P78" s="3"/>
      <c r="Q78" s="3"/>
      <c r="R78" s="7"/>
      <c r="S78" s="3"/>
      <c r="T78" s="3"/>
      <c r="U78" s="7"/>
      <c r="V78" s="3"/>
      <c r="W78" s="3"/>
      <c r="X78" s="7"/>
      <c r="Y78" s="3"/>
      <c r="Z78" s="3"/>
      <c r="AA78" s="3"/>
      <c r="AB78" s="7"/>
      <c r="AC78" s="3"/>
      <c r="AD78" s="3"/>
      <c r="AE78" s="7"/>
      <c r="AF78" s="3"/>
      <c r="AG78" s="3"/>
      <c r="AH78" s="7"/>
      <c r="AI78" s="3"/>
      <c r="AJ78" s="3"/>
      <c r="AK78" s="7"/>
      <c r="AL78" s="3"/>
      <c r="AM78" s="3"/>
      <c r="AN78" s="3"/>
      <c r="AO78" s="3"/>
      <c r="AP78" s="10"/>
      <c r="AQ78" s="11"/>
    </row>
    <row r="79" spans="1:90" s="16" customFormat="1" ht="16" customHeight="1" thickBot="1" x14ac:dyDescent="0.4">
      <c r="A79" s="10"/>
      <c r="B79" s="11"/>
      <c r="C79" s="3"/>
      <c r="D79" s="3"/>
      <c r="E79" s="3"/>
      <c r="F79" s="3"/>
      <c r="G79" s="3"/>
      <c r="H79" s="3"/>
      <c r="I79" s="3"/>
      <c r="J79" s="3"/>
      <c r="K79" s="3"/>
      <c r="L79" s="3"/>
      <c r="M79" s="25"/>
      <c r="N79" s="315">
        <f t="shared" ref="N79:Y79" si="42">SUM(N71:N77)</f>
        <v>0</v>
      </c>
      <c r="O79" s="360">
        <f t="shared" si="42"/>
        <v>0</v>
      </c>
      <c r="P79" s="315">
        <f t="shared" si="42"/>
        <v>0</v>
      </c>
      <c r="Q79" s="315">
        <f t="shared" si="42"/>
        <v>0</v>
      </c>
      <c r="R79" s="360">
        <f t="shared" si="42"/>
        <v>0</v>
      </c>
      <c r="S79" s="315">
        <f t="shared" si="42"/>
        <v>0</v>
      </c>
      <c r="T79" s="315">
        <f t="shared" si="42"/>
        <v>0</v>
      </c>
      <c r="U79" s="360">
        <f t="shared" si="42"/>
        <v>0</v>
      </c>
      <c r="V79" s="315">
        <f t="shared" si="42"/>
        <v>0</v>
      </c>
      <c r="W79" s="315">
        <f t="shared" si="42"/>
        <v>0</v>
      </c>
      <c r="X79" s="360">
        <f t="shared" si="42"/>
        <v>0</v>
      </c>
      <c r="Y79" s="315">
        <f t="shared" si="42"/>
        <v>0</v>
      </c>
      <c r="Z79" s="353"/>
      <c r="AA79" s="315">
        <f t="shared" ref="AA79:AL79" si="43">SUM(AA71:AA77)</f>
        <v>0</v>
      </c>
      <c r="AB79" s="360">
        <f t="shared" si="43"/>
        <v>0</v>
      </c>
      <c r="AC79" s="315">
        <f t="shared" si="43"/>
        <v>0</v>
      </c>
      <c r="AD79" s="315">
        <f t="shared" si="43"/>
        <v>0</v>
      </c>
      <c r="AE79" s="360">
        <f t="shared" si="43"/>
        <v>0</v>
      </c>
      <c r="AF79" s="315">
        <f t="shared" si="43"/>
        <v>0</v>
      </c>
      <c r="AG79" s="315">
        <f t="shared" si="43"/>
        <v>0</v>
      </c>
      <c r="AH79" s="360">
        <f t="shared" si="43"/>
        <v>0</v>
      </c>
      <c r="AI79" s="315">
        <f t="shared" si="43"/>
        <v>0</v>
      </c>
      <c r="AJ79" s="315">
        <f t="shared" si="43"/>
        <v>0</v>
      </c>
      <c r="AK79" s="360">
        <f t="shared" si="43"/>
        <v>0</v>
      </c>
      <c r="AL79" s="315">
        <f t="shared" si="43"/>
        <v>0</v>
      </c>
      <c r="AM79" s="353"/>
      <c r="AN79" s="315">
        <f>SUM(AN71:AN77)</f>
        <v>0</v>
      </c>
      <c r="AO79" s="315">
        <f>SUM(AO71:AO77)</f>
        <v>0</v>
      </c>
      <c r="AP79" s="10"/>
      <c r="AQ79" s="11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 s="1186"/>
      <c r="BJ79" s="1186"/>
      <c r="BK79" s="1186"/>
      <c r="BL79" s="18"/>
      <c r="BM79" s="25"/>
      <c r="BN79"/>
      <c r="BO79" s="57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 s="1186"/>
      <c r="CH79" s="1186"/>
      <c r="CI79" s="1186"/>
      <c r="CJ79" s="18"/>
      <c r="CK79" s="25"/>
      <c r="CL79"/>
    </row>
    <row r="80" spans="1:90" s="16" customFormat="1" ht="6" customHeight="1" x14ac:dyDescent="0.25">
      <c r="A80"/>
      <c r="B80" s="12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75"/>
      <c r="P80" s="14"/>
      <c r="Q80" s="14"/>
      <c r="R80" s="75"/>
      <c r="S80" s="14"/>
      <c r="T80" s="14"/>
      <c r="U80" s="75"/>
      <c r="V80" s="14"/>
      <c r="W80" s="14"/>
      <c r="X80" s="75"/>
      <c r="Y80" s="14"/>
      <c r="Z80" s="14"/>
      <c r="AA80" s="14"/>
      <c r="AB80" s="75"/>
      <c r="AC80" s="14"/>
      <c r="AD80" s="14"/>
      <c r="AE80" s="75"/>
      <c r="AF80" s="14"/>
      <c r="AG80" s="14"/>
      <c r="AH80" s="75"/>
      <c r="AI80" s="14"/>
      <c r="AJ80" s="14"/>
      <c r="AK80" s="75"/>
      <c r="AL80" s="14"/>
      <c r="AM80" s="14"/>
      <c r="AN80" s="14"/>
      <c r="AO80" s="14"/>
      <c r="AP80" s="13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 s="57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</row>
    <row r="81" spans="1:90" s="16" customFormat="1" ht="6" customHeight="1" thickBot="1" x14ac:dyDescent="0.3">
      <c r="A81"/>
      <c r="B81" s="11"/>
      <c r="C81"/>
      <c r="D81"/>
      <c r="E81"/>
      <c r="F81"/>
      <c r="G81"/>
      <c r="H81"/>
      <c r="I81"/>
      <c r="J81"/>
      <c r="K81"/>
      <c r="L81"/>
      <c r="M81"/>
      <c r="N81"/>
      <c r="O81" s="2"/>
      <c r="P81"/>
      <c r="Q81"/>
      <c r="R81" s="2"/>
      <c r="S81"/>
      <c r="T81"/>
      <c r="U81" s="2"/>
      <c r="V81"/>
      <c r="W81"/>
      <c r="X81" s="2"/>
      <c r="Y81"/>
      <c r="Z81"/>
      <c r="AA81"/>
      <c r="AB81" s="2"/>
      <c r="AC81"/>
      <c r="AD81"/>
      <c r="AE81" s="2"/>
      <c r="AF81"/>
      <c r="AG81"/>
      <c r="AH81" s="2"/>
      <c r="AI81"/>
      <c r="AJ81"/>
      <c r="AK81" s="2"/>
      <c r="AL81"/>
      <c r="AM81"/>
      <c r="AN81"/>
      <c r="AO81"/>
      <c r="AP81" s="10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 s="57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</row>
    <row r="82" spans="1:90" s="16" customFormat="1" ht="18" x14ac:dyDescent="0.35">
      <c r="A82" s="10"/>
      <c r="B82" s="11"/>
      <c r="C82" s="296"/>
      <c r="D82" s="297" t="s">
        <v>353</v>
      </c>
      <c r="E82" s="429"/>
      <c r="F82" s="429"/>
      <c r="G82" s="429"/>
      <c r="H82" s="429"/>
      <c r="I82" s="429"/>
      <c r="J82" s="430"/>
      <c r="K82" s="431"/>
      <c r="L82" s="384" t="s">
        <v>324</v>
      </c>
      <c r="M82" s="334"/>
      <c r="N82" s="408" t="s">
        <v>325</v>
      </c>
      <c r="O82" s="396" t="s">
        <v>83</v>
      </c>
      <c r="P82" s="1065" t="s">
        <v>291</v>
      </c>
      <c r="Q82" s="396" t="s">
        <v>325</v>
      </c>
      <c r="R82" s="396" t="s">
        <v>83</v>
      </c>
      <c r="S82" s="1065" t="s">
        <v>291</v>
      </c>
      <c r="T82" s="396" t="s">
        <v>325</v>
      </c>
      <c r="U82" s="396" t="s">
        <v>83</v>
      </c>
      <c r="V82" s="1065" t="s">
        <v>291</v>
      </c>
      <c r="W82" s="396" t="s">
        <v>325</v>
      </c>
      <c r="X82" s="396" t="s">
        <v>83</v>
      </c>
      <c r="Y82" s="384" t="s">
        <v>291</v>
      </c>
      <c r="Z82" s="334"/>
      <c r="AA82" s="408" t="s">
        <v>325</v>
      </c>
      <c r="AB82" s="396" t="s">
        <v>83</v>
      </c>
      <c r="AC82" s="1065" t="s">
        <v>291</v>
      </c>
      <c r="AD82" s="396" t="s">
        <v>325</v>
      </c>
      <c r="AE82" s="396" t="s">
        <v>83</v>
      </c>
      <c r="AF82" s="1065" t="s">
        <v>291</v>
      </c>
      <c r="AG82" s="396" t="s">
        <v>325</v>
      </c>
      <c r="AH82" s="396" t="s">
        <v>83</v>
      </c>
      <c r="AI82" s="1065" t="s">
        <v>291</v>
      </c>
      <c r="AJ82" s="396" t="s">
        <v>325</v>
      </c>
      <c r="AK82" s="396" t="s">
        <v>83</v>
      </c>
      <c r="AL82" s="384" t="s">
        <v>291</v>
      </c>
      <c r="AM82" s="334"/>
      <c r="AN82" s="347" t="s">
        <v>326</v>
      </c>
      <c r="AO82" s="313" t="s">
        <v>327</v>
      </c>
      <c r="AP82" s="10"/>
      <c r="AQ82" s="11"/>
      <c r="AR82"/>
      <c r="AS82" s="1199"/>
      <c r="AT82" s="1199"/>
      <c r="AU82" s="1199"/>
      <c r="AV82" s="1199"/>
      <c r="AW82" s="1199"/>
      <c r="AX82" s="1199"/>
      <c r="AY82" s="1199"/>
      <c r="AZ82" s="1199"/>
      <c r="BA82" s="1199"/>
      <c r="BB82" s="1199"/>
      <c r="BC82" s="1199"/>
      <c r="BD82" s="1199"/>
      <c r="BE82" s="20"/>
      <c r="BF82" s="20"/>
      <c r="BG82" s="20"/>
      <c r="BH82" s="26"/>
      <c r="BI82" s="1200"/>
      <c r="BJ82" s="1200"/>
      <c r="BK82" s="1200"/>
      <c r="BL82" s="1197"/>
      <c r="BM82" s="1197"/>
      <c r="BN82"/>
      <c r="BO82" s="57"/>
      <c r="BP82"/>
      <c r="BQ82" s="1199"/>
      <c r="BR82" s="1199"/>
      <c r="BS82" s="1199"/>
      <c r="BT82" s="1199"/>
      <c r="BU82" s="1199"/>
      <c r="BV82" s="1199"/>
      <c r="BW82" s="1199"/>
      <c r="BX82" s="1199"/>
      <c r="BY82" s="1199"/>
      <c r="BZ82" s="1199"/>
      <c r="CA82" s="1199"/>
      <c r="CB82" s="1199"/>
      <c r="CC82" s="20"/>
      <c r="CD82" s="20"/>
      <c r="CE82" s="20"/>
      <c r="CF82" s="26"/>
      <c r="CG82" s="1200"/>
      <c r="CH82" s="1200"/>
      <c r="CI82" s="1200"/>
      <c r="CJ82" s="1197"/>
      <c r="CK82" s="1197"/>
      <c r="CL82"/>
    </row>
    <row r="83" spans="1:90" s="16" customFormat="1" ht="16" customHeight="1" x14ac:dyDescent="0.35">
      <c r="A83" s="10"/>
      <c r="B83" s="11"/>
      <c r="C83" s="300"/>
      <c r="D83" s="348" t="s">
        <v>328</v>
      </c>
      <c r="E83" s="1242" t="s">
        <v>293</v>
      </c>
      <c r="F83" s="1243"/>
      <c r="G83" s="1243"/>
      <c r="H83" s="1244"/>
      <c r="I83" s="348" t="s">
        <v>329</v>
      </c>
      <c r="J83" s="349" t="s">
        <v>295</v>
      </c>
      <c r="K83" s="350" t="s">
        <v>330</v>
      </c>
      <c r="L83" s="386" t="str">
        <f>"[" &amp; 'Summary (EN)'!$I$14 &amp;"/h]"</f>
        <v>[DOL/h]</v>
      </c>
      <c r="M83" s="338"/>
      <c r="N83" s="385" t="s">
        <v>89</v>
      </c>
      <c r="O83" s="290"/>
      <c r="P83" s="1066" t="str">
        <f>"[" &amp; 'Summary (EN)'!$I$14 &amp;"]"</f>
        <v>[DOL]</v>
      </c>
      <c r="Q83" s="349" t="s">
        <v>89</v>
      </c>
      <c r="R83" s="290"/>
      <c r="S83" s="1066" t="str">
        <f>"[" &amp; 'Summary (EN)'!$I$14 &amp;"]"</f>
        <v>[DOL]</v>
      </c>
      <c r="T83" s="349" t="s">
        <v>89</v>
      </c>
      <c r="U83" s="290"/>
      <c r="V83" s="1066" t="str">
        <f>"[" &amp; 'Summary (EN)'!$I$14 &amp;"]"</f>
        <v>[DOL]</v>
      </c>
      <c r="W83" s="349" t="s">
        <v>89</v>
      </c>
      <c r="X83" s="290"/>
      <c r="Y83" s="386" t="str">
        <f>"[" &amp; 'Summary (EN)'!$I$14 &amp;"]"</f>
        <v>[DOL]</v>
      </c>
      <c r="Z83" s="338"/>
      <c r="AA83" s="385" t="s">
        <v>89</v>
      </c>
      <c r="AB83" s="290"/>
      <c r="AC83" s="1066" t="str">
        <f>"[" &amp; 'Summary (EN)'!$I$14 &amp;"]"</f>
        <v>[DOL]</v>
      </c>
      <c r="AD83" s="349" t="s">
        <v>89</v>
      </c>
      <c r="AE83" s="290"/>
      <c r="AF83" s="1066" t="str">
        <f>"[" &amp; 'Summary (EN)'!$I$14 &amp;"]"</f>
        <v>[DOL]</v>
      </c>
      <c r="AG83" s="349" t="s">
        <v>89</v>
      </c>
      <c r="AH83" s="290"/>
      <c r="AI83" s="1066" t="str">
        <f>"[" &amp; 'Summary (EN)'!$I$14 &amp;"]"</f>
        <v>[DOL]</v>
      </c>
      <c r="AJ83" s="349" t="s">
        <v>89</v>
      </c>
      <c r="AK83" s="290"/>
      <c r="AL83" s="386" t="str">
        <f>"[" &amp; 'Summary (EN)'!$I$14 &amp;"]"</f>
        <v>[DOL]</v>
      </c>
      <c r="AM83" s="338"/>
      <c r="AN83" s="290" t="s">
        <v>331</v>
      </c>
      <c r="AO83" s="290" t="str">
        <f>"["&amp; 'Summary (EN)'!$I$14 &amp; "]"</f>
        <v>[DOL]</v>
      </c>
      <c r="AP83" s="10"/>
      <c r="AQ83" s="11"/>
      <c r="AR83"/>
      <c r="AS83" s="21"/>
      <c r="AT83" s="1197"/>
      <c r="AU83" s="1197"/>
      <c r="AV83" s="1197"/>
      <c r="AW83" s="3"/>
      <c r="AX83" s="3"/>
      <c r="AY83" s="3"/>
      <c r="AZ83" s="3"/>
      <c r="BA83" s="3"/>
      <c r="BB83" s="3"/>
      <c r="BC83" s="7"/>
      <c r="BD83" s="3"/>
      <c r="BE83" s="26"/>
      <c r="BF83" s="26"/>
      <c r="BG83" s="26"/>
      <c r="BH83" s="26"/>
      <c r="BI83" s="26"/>
      <c r="BJ83" s="7"/>
      <c r="BK83" s="7"/>
      <c r="BL83" s="3"/>
      <c r="BM83" s="3"/>
      <c r="BN83"/>
      <c r="BO83" s="57"/>
      <c r="BP83"/>
      <c r="BQ83" s="21"/>
      <c r="BR83" s="1197"/>
      <c r="BS83" s="1197"/>
      <c r="BT83" s="1197"/>
      <c r="BU83" s="3"/>
      <c r="BV83" s="3"/>
      <c r="BW83" s="3"/>
      <c r="BX83" s="3"/>
      <c r="BY83" s="3"/>
      <c r="BZ83" s="3"/>
      <c r="CA83" s="7"/>
      <c r="CB83" s="3"/>
      <c r="CC83" s="26"/>
      <c r="CD83" s="26"/>
      <c r="CE83" s="26"/>
      <c r="CF83" s="26"/>
      <c r="CG83" s="26"/>
      <c r="CH83" s="7"/>
      <c r="CI83" s="7"/>
      <c r="CJ83" s="3"/>
      <c r="CK83" s="3"/>
      <c r="CL83"/>
    </row>
    <row r="84" spans="1:90" s="16" customFormat="1" ht="16" customHeight="1" x14ac:dyDescent="0.25">
      <c r="A84" s="10"/>
      <c r="B84" s="11"/>
      <c r="C84" s="301" t="str">
        <f>"IT" &amp; ROW(C84)-ROW($C$82)-1</f>
        <v>IT1</v>
      </c>
      <c r="D84" s="362" t="s">
        <v>354</v>
      </c>
      <c r="E84" s="1266" t="s">
        <v>355</v>
      </c>
      <c r="F84" s="1267"/>
      <c r="G84" s="1267"/>
      <c r="H84" s="1268"/>
      <c r="I84" s="359"/>
      <c r="J84" s="295" t="s">
        <v>306</v>
      </c>
      <c r="K84" s="352" t="s">
        <v>306</v>
      </c>
      <c r="L84" s="433">
        <v>0</v>
      </c>
      <c r="M84" s="35"/>
      <c r="N84" s="410"/>
      <c r="O84" s="367"/>
      <c r="P84" s="314">
        <f>N84*$L84</f>
        <v>0</v>
      </c>
      <c r="Q84" s="325"/>
      <c r="R84" s="321"/>
      <c r="S84" s="314">
        <f>Q84*$L84</f>
        <v>0</v>
      </c>
      <c r="T84" s="325"/>
      <c r="U84" s="321"/>
      <c r="V84" s="314">
        <f>T84*$L84</f>
        <v>0</v>
      </c>
      <c r="W84" s="325"/>
      <c r="X84" s="321"/>
      <c r="Y84" s="388">
        <f>W84*$L84</f>
        <v>0</v>
      </c>
      <c r="Z84" s="35"/>
      <c r="AA84" s="410"/>
      <c r="AB84" s="321"/>
      <c r="AC84" s="314">
        <f>AA84*$L84</f>
        <v>0</v>
      </c>
      <c r="AD84" s="325"/>
      <c r="AE84" s="321"/>
      <c r="AF84" s="314">
        <f>AD84*$L84</f>
        <v>0</v>
      </c>
      <c r="AG84" s="320"/>
      <c r="AH84" s="321"/>
      <c r="AI84" s="314">
        <f>AG84*$L84</f>
        <v>0</v>
      </c>
      <c r="AJ84" s="325"/>
      <c r="AK84" s="321"/>
      <c r="AL84" s="388">
        <f>AJ84*$L84</f>
        <v>0</v>
      </c>
      <c r="AM84" s="35"/>
      <c r="AN84" s="351">
        <f>SUMPRODUCT((N$44:AL$44=N$44)*(N84:AL84))</f>
        <v>0</v>
      </c>
      <c r="AO84" s="319">
        <f>SUMPRODUCT((N$16:AL$16=P$16)*(N84:AL84))</f>
        <v>0</v>
      </c>
      <c r="AP84" s="10"/>
      <c r="AQ84" s="11"/>
      <c r="AR84"/>
      <c r="AS84" s="21"/>
      <c r="AT84" s="1198"/>
      <c r="AU84" s="1198"/>
      <c r="AV84" s="1198"/>
      <c r="AW84" s="1141"/>
      <c r="AX84" s="1141"/>
      <c r="AY84" s="1141"/>
      <c r="AZ84" s="1141"/>
      <c r="BA84" s="1141"/>
      <c r="BB84" s="1141"/>
      <c r="BC84" s="1141"/>
      <c r="BD84" s="1141"/>
      <c r="BE84" s="23"/>
      <c r="BF84" s="22"/>
      <c r="BG84" s="27"/>
      <c r="BH84" s="27"/>
      <c r="BI84" s="22"/>
      <c r="BJ84" s="28"/>
      <c r="BK84" s="22"/>
      <c r="BL84" s="24"/>
      <c r="BM84" s="24"/>
      <c r="BN84"/>
      <c r="BO84" s="57"/>
      <c r="BP84"/>
      <c r="BQ84" s="21"/>
      <c r="BR84" s="1198"/>
      <c r="BS84" s="1198"/>
      <c r="BT84" s="1198"/>
      <c r="BU84" s="1141"/>
      <c r="BV84" s="1141"/>
      <c r="BW84" s="1141"/>
      <c r="BX84" s="1141"/>
      <c r="BY84" s="1141"/>
      <c r="BZ84" s="1141"/>
      <c r="CA84" s="1141"/>
      <c r="CB84" s="1141"/>
      <c r="CC84" s="23"/>
      <c r="CD84" s="22"/>
      <c r="CE84" s="27"/>
      <c r="CF84" s="27"/>
      <c r="CG84" s="22"/>
      <c r="CH84" s="28"/>
      <c r="CI84" s="22"/>
      <c r="CJ84" s="24"/>
      <c r="CK84" s="24"/>
      <c r="CL84"/>
    </row>
    <row r="85" spans="1:90" s="16" customFormat="1" ht="16" customHeight="1" x14ac:dyDescent="0.25">
      <c r="A85" s="10"/>
      <c r="B85" s="11"/>
      <c r="C85" s="301" t="str">
        <f>"IT" &amp; ROW(C85)-ROW($C$82)-1</f>
        <v>IT2</v>
      </c>
      <c r="D85" s="362" t="s">
        <v>356</v>
      </c>
      <c r="E85" s="1257" t="s">
        <v>357</v>
      </c>
      <c r="F85" s="1258"/>
      <c r="G85" s="1258"/>
      <c r="H85" s="1259"/>
      <c r="I85" s="359"/>
      <c r="J85" s="295" t="s">
        <v>306</v>
      </c>
      <c r="K85" s="352" t="s">
        <v>306</v>
      </c>
      <c r="L85" s="433">
        <v>0</v>
      </c>
      <c r="M85" s="35"/>
      <c r="N85" s="397"/>
      <c r="O85" s="366"/>
      <c r="P85" s="314">
        <f>N85*$L85</f>
        <v>0</v>
      </c>
      <c r="Q85" s="325"/>
      <c r="R85" s="321"/>
      <c r="S85" s="314">
        <f>Q85*$L85</f>
        <v>0</v>
      </c>
      <c r="T85" s="325"/>
      <c r="U85" s="321"/>
      <c r="V85" s="314">
        <f>T85*$L85</f>
        <v>0</v>
      </c>
      <c r="W85" s="325"/>
      <c r="X85" s="321"/>
      <c r="Y85" s="388">
        <f>W85*$L85</f>
        <v>0</v>
      </c>
      <c r="Z85" s="35"/>
      <c r="AA85" s="397"/>
      <c r="AB85" s="321"/>
      <c r="AC85" s="314">
        <f>AA85*$L85</f>
        <v>0</v>
      </c>
      <c r="AD85" s="325"/>
      <c r="AE85" s="321"/>
      <c r="AF85" s="314">
        <f>AD85*$L85</f>
        <v>0</v>
      </c>
      <c r="AG85" s="322"/>
      <c r="AH85" s="321"/>
      <c r="AI85" s="314">
        <f>AG85*$L85</f>
        <v>0</v>
      </c>
      <c r="AJ85" s="325"/>
      <c r="AK85" s="321"/>
      <c r="AL85" s="388">
        <f>AJ85*$L85</f>
        <v>0</v>
      </c>
      <c r="AM85" s="35"/>
      <c r="AN85" s="351">
        <f>SUMPRODUCT((N$44:AL$44=N$44)*(N85:AL85))</f>
        <v>0</v>
      </c>
      <c r="AO85" s="319">
        <f>SUMPRODUCT((N$16:AL$16=P$16)*(N85:AL85))</f>
        <v>0</v>
      </c>
      <c r="AP85" s="10"/>
      <c r="AQ85" s="11"/>
      <c r="AR85"/>
      <c r="AS85" s="21"/>
      <c r="AT85" s="1198"/>
      <c r="AU85" s="1198"/>
      <c r="AV85" s="1198"/>
      <c r="AW85" s="1141"/>
      <c r="AX85" s="1141"/>
      <c r="AY85" s="1141"/>
      <c r="AZ85" s="1141"/>
      <c r="BA85" s="1141"/>
      <c r="BB85" s="1141"/>
      <c r="BC85" s="1141"/>
      <c r="BD85" s="1141"/>
      <c r="BE85" s="23"/>
      <c r="BF85" s="22"/>
      <c r="BG85" s="27"/>
      <c r="BH85" s="27"/>
      <c r="BI85" s="22"/>
      <c r="BJ85" s="28"/>
      <c r="BK85" s="22"/>
      <c r="BL85" s="24"/>
      <c r="BM85" s="24"/>
      <c r="BN85"/>
      <c r="BO85" s="57"/>
      <c r="BP85"/>
      <c r="BQ85" s="21"/>
      <c r="BR85" s="1198"/>
      <c r="BS85" s="1198"/>
      <c r="BT85" s="1198"/>
      <c r="BU85" s="1141"/>
      <c r="BV85" s="1141"/>
      <c r="BW85" s="1141"/>
      <c r="BX85" s="1141"/>
      <c r="BY85" s="1141"/>
      <c r="BZ85" s="1141"/>
      <c r="CA85" s="1141"/>
      <c r="CB85" s="1141"/>
      <c r="CC85" s="23"/>
      <c r="CD85" s="22"/>
      <c r="CE85" s="27"/>
      <c r="CF85" s="27"/>
      <c r="CG85" s="22"/>
      <c r="CH85" s="28"/>
      <c r="CI85" s="22"/>
      <c r="CJ85" s="24"/>
      <c r="CK85" s="24"/>
      <c r="CL85"/>
    </row>
    <row r="86" spans="1:90" s="16" customFormat="1" ht="16" customHeight="1" x14ac:dyDescent="0.25">
      <c r="A86" s="10"/>
      <c r="B86" s="11"/>
      <c r="C86" s="301" t="str">
        <f>"IT" &amp; ROW(C86)-ROW($C$82)-1</f>
        <v>IT3</v>
      </c>
      <c r="D86" s="362" t="s">
        <v>358</v>
      </c>
      <c r="E86" s="1257" t="s">
        <v>357</v>
      </c>
      <c r="F86" s="1258"/>
      <c r="G86" s="1258"/>
      <c r="H86" s="1259"/>
      <c r="I86" s="359"/>
      <c r="J86" s="295" t="s">
        <v>306</v>
      </c>
      <c r="K86" s="352" t="s">
        <v>306</v>
      </c>
      <c r="L86" s="433">
        <v>0</v>
      </c>
      <c r="M86" s="35"/>
      <c r="N86" s="397"/>
      <c r="O86" s="366"/>
      <c r="P86" s="314">
        <f>N86*$L86</f>
        <v>0</v>
      </c>
      <c r="Q86" s="325"/>
      <c r="R86" s="321"/>
      <c r="S86" s="314">
        <f>Q86*$L86</f>
        <v>0</v>
      </c>
      <c r="T86" s="325"/>
      <c r="U86" s="321"/>
      <c r="V86" s="314">
        <f>T86*$L86</f>
        <v>0</v>
      </c>
      <c r="W86" s="325"/>
      <c r="X86" s="321"/>
      <c r="Y86" s="388">
        <f>W86*$L86</f>
        <v>0</v>
      </c>
      <c r="Z86" s="35"/>
      <c r="AA86" s="397"/>
      <c r="AB86" s="321"/>
      <c r="AC86" s="314">
        <f>AA86*$L86</f>
        <v>0</v>
      </c>
      <c r="AD86" s="325"/>
      <c r="AE86" s="321"/>
      <c r="AF86" s="314">
        <f>AD86*$L86</f>
        <v>0</v>
      </c>
      <c r="AG86" s="322"/>
      <c r="AH86" s="321"/>
      <c r="AI86" s="314">
        <f>AG86*$L86</f>
        <v>0</v>
      </c>
      <c r="AJ86" s="325"/>
      <c r="AK86" s="321"/>
      <c r="AL86" s="388">
        <f>AJ86*$L86</f>
        <v>0</v>
      </c>
      <c r="AM86" s="35"/>
      <c r="AN86" s="351">
        <f>SUMPRODUCT((N$44:AL$44=N$44)*(N86:AL86))</f>
        <v>0</v>
      </c>
      <c r="AO86" s="319">
        <f>SUMPRODUCT((N$16:AL$16=P$16)*(N86:AL86))</f>
        <v>0</v>
      </c>
      <c r="AP86" s="10"/>
      <c r="AQ86" s="11"/>
      <c r="AR86"/>
      <c r="AS86" s="21"/>
      <c r="AT86" s="1198"/>
      <c r="AU86" s="1198"/>
      <c r="AV86" s="1198"/>
      <c r="AW86" s="1141"/>
      <c r="AX86" s="1141"/>
      <c r="AY86" s="1141"/>
      <c r="AZ86" s="1141"/>
      <c r="BA86" s="1141"/>
      <c r="BB86" s="1141"/>
      <c r="BC86" s="1141"/>
      <c r="BD86" s="1141"/>
      <c r="BE86" s="23"/>
      <c r="BF86" s="22"/>
      <c r="BG86" s="27"/>
      <c r="BH86" s="27"/>
      <c r="BI86" s="22"/>
      <c r="BJ86" s="28"/>
      <c r="BK86" s="22"/>
      <c r="BL86" s="24"/>
      <c r="BM86" s="24"/>
      <c r="BN86"/>
      <c r="BO86" s="57"/>
      <c r="BP86"/>
      <c r="BQ86" s="21"/>
      <c r="BR86" s="1198"/>
      <c r="BS86" s="1198"/>
      <c r="BT86" s="1198"/>
      <c r="BU86" s="1141"/>
      <c r="BV86" s="1141"/>
      <c r="BW86" s="1141"/>
      <c r="BX86" s="1141"/>
      <c r="BY86" s="1141"/>
      <c r="BZ86" s="1141"/>
      <c r="CA86" s="1141"/>
      <c r="CB86" s="1141"/>
      <c r="CC86" s="23"/>
      <c r="CD86" s="22"/>
      <c r="CE86" s="27"/>
      <c r="CF86" s="27"/>
      <c r="CG86" s="22"/>
      <c r="CH86" s="28"/>
      <c r="CI86" s="22"/>
      <c r="CJ86" s="24"/>
      <c r="CK86" s="24"/>
      <c r="CL86"/>
    </row>
    <row r="87" spans="1:90" s="16" customFormat="1" ht="16" customHeight="1" x14ac:dyDescent="0.25">
      <c r="A87" s="10"/>
      <c r="B87" s="11"/>
      <c r="C87" s="301" t="str">
        <f>"IT" &amp; ROW(C87)-ROW($C$82)-1</f>
        <v>IT4</v>
      </c>
      <c r="D87" s="362" t="s">
        <v>359</v>
      </c>
      <c r="E87" s="1257" t="s">
        <v>357</v>
      </c>
      <c r="F87" s="1258"/>
      <c r="G87" s="1258"/>
      <c r="H87" s="1259"/>
      <c r="I87" s="359"/>
      <c r="J87" s="295" t="s">
        <v>306</v>
      </c>
      <c r="K87" s="352" t="s">
        <v>306</v>
      </c>
      <c r="L87" s="433">
        <v>0</v>
      </c>
      <c r="M87" s="35"/>
      <c r="N87" s="397"/>
      <c r="O87" s="366"/>
      <c r="P87" s="314">
        <f>N87*$L87</f>
        <v>0</v>
      </c>
      <c r="Q87" s="325"/>
      <c r="R87" s="321"/>
      <c r="S87" s="314">
        <f>Q87*$L87</f>
        <v>0</v>
      </c>
      <c r="T87" s="325"/>
      <c r="U87" s="321"/>
      <c r="V87" s="314">
        <f>T87*$L87</f>
        <v>0</v>
      </c>
      <c r="W87" s="325"/>
      <c r="X87" s="321"/>
      <c r="Y87" s="388">
        <f>W87*$L87</f>
        <v>0</v>
      </c>
      <c r="Z87" s="35"/>
      <c r="AA87" s="397"/>
      <c r="AB87" s="321"/>
      <c r="AC87" s="314">
        <f>AA87*$L87</f>
        <v>0</v>
      </c>
      <c r="AD87" s="325"/>
      <c r="AE87" s="321"/>
      <c r="AF87" s="314">
        <f>AD87*$L87</f>
        <v>0</v>
      </c>
      <c r="AG87" s="322"/>
      <c r="AH87" s="321"/>
      <c r="AI87" s="314">
        <f>AG87*$L87</f>
        <v>0</v>
      </c>
      <c r="AJ87" s="325"/>
      <c r="AK87" s="321"/>
      <c r="AL87" s="388">
        <f>AJ87*$L87</f>
        <v>0</v>
      </c>
      <c r="AM87" s="35"/>
      <c r="AN87" s="351">
        <f>SUMPRODUCT((N$44:AL$44=N$44)*(N87:AL87))</f>
        <v>0</v>
      </c>
      <c r="AO87" s="319">
        <f>SUMPRODUCT((N$16:AL$16=P$16)*(N87:AL87))</f>
        <v>0</v>
      </c>
      <c r="AP87" s="10"/>
      <c r="AQ87" s="11"/>
      <c r="AR87"/>
      <c r="AS87" s="21"/>
      <c r="AT87" s="1198"/>
      <c r="AU87" s="1198"/>
      <c r="AV87" s="1198"/>
      <c r="AW87" s="1141"/>
      <c r="AX87" s="1141"/>
      <c r="AY87" s="1141"/>
      <c r="AZ87" s="1141"/>
      <c r="BA87" s="1141"/>
      <c r="BB87" s="1141"/>
      <c r="BC87" s="1141"/>
      <c r="BD87" s="1141"/>
      <c r="BE87" s="23"/>
      <c r="BF87" s="22"/>
      <c r="BG87" s="27"/>
      <c r="BH87" s="27"/>
      <c r="BI87" s="22"/>
      <c r="BJ87" s="28"/>
      <c r="BK87" s="22"/>
      <c r="BL87" s="24"/>
      <c r="BM87" s="24"/>
      <c r="BN87"/>
      <c r="BO87" s="57"/>
      <c r="BP87"/>
      <c r="BQ87" s="21"/>
      <c r="BR87" s="1198"/>
      <c r="BS87" s="1198"/>
      <c r="BT87" s="1198"/>
      <c r="BU87" s="1141"/>
      <c r="BV87" s="1141"/>
      <c r="BW87" s="1141"/>
      <c r="BX87" s="1141"/>
      <c r="BY87" s="1141"/>
      <c r="BZ87" s="1141"/>
      <c r="CA87" s="1141"/>
      <c r="CB87" s="1141"/>
      <c r="CC87" s="23"/>
      <c r="CD87" s="22"/>
      <c r="CE87" s="27"/>
      <c r="CF87" s="27"/>
      <c r="CG87" s="22"/>
      <c r="CH87" s="28"/>
      <c r="CI87" s="22"/>
      <c r="CJ87" s="24"/>
      <c r="CK87" s="24"/>
      <c r="CL87"/>
    </row>
    <row r="88" spans="1:90" s="16" customFormat="1" ht="16" customHeight="1" thickBot="1" x14ac:dyDescent="0.3">
      <c r="A88" s="10"/>
      <c r="B88" s="11"/>
      <c r="C88" s="302" t="str">
        <f>"IT" &amp; ROW(C88)-ROW($C$82)-1</f>
        <v>IT5</v>
      </c>
      <c r="D88" s="438"/>
      <c r="E88" s="1239"/>
      <c r="F88" s="1240"/>
      <c r="G88" s="1240"/>
      <c r="H88" s="1241"/>
      <c r="I88" s="435"/>
      <c r="J88" s="307" t="s">
        <v>306</v>
      </c>
      <c r="K88" s="436" t="s">
        <v>306</v>
      </c>
      <c r="L88" s="437">
        <v>0</v>
      </c>
      <c r="M88" s="35"/>
      <c r="N88" s="398"/>
      <c r="O88" s="399"/>
      <c r="P88" s="392">
        <f>N88*$L88</f>
        <v>0</v>
      </c>
      <c r="Q88" s="411"/>
      <c r="R88" s="414"/>
      <c r="S88" s="392">
        <f>Q88*$L88</f>
        <v>0</v>
      </c>
      <c r="T88" s="411"/>
      <c r="U88" s="414"/>
      <c r="V88" s="392">
        <f>T88*$L88</f>
        <v>0</v>
      </c>
      <c r="W88" s="411"/>
      <c r="X88" s="399"/>
      <c r="Y88" s="395">
        <f>W88*$L88</f>
        <v>0</v>
      </c>
      <c r="Z88" s="35"/>
      <c r="AA88" s="398"/>
      <c r="AB88" s="399"/>
      <c r="AC88" s="392">
        <f>AA88*$L88</f>
        <v>0</v>
      </c>
      <c r="AD88" s="411"/>
      <c r="AE88" s="399"/>
      <c r="AF88" s="392">
        <f>AD88*$L88</f>
        <v>0</v>
      </c>
      <c r="AG88" s="412"/>
      <c r="AH88" s="399"/>
      <c r="AI88" s="392">
        <f>AG88*$L88</f>
        <v>0</v>
      </c>
      <c r="AJ88" s="411"/>
      <c r="AK88" s="399"/>
      <c r="AL88" s="395">
        <f>AJ88*$L88</f>
        <v>0</v>
      </c>
      <c r="AM88" s="35"/>
      <c r="AN88" s="351">
        <f>SUMPRODUCT((N$44:AL$44=N$44)*(N88:AL88))</f>
        <v>0</v>
      </c>
      <c r="AO88" s="319">
        <f>SUMPRODUCT((N$16:AL$16=P$16)*(N88:AL88))</f>
        <v>0</v>
      </c>
      <c r="AP88" s="10"/>
      <c r="AQ88" s="11"/>
      <c r="AR88"/>
      <c r="AS88" s="21"/>
      <c r="AT88" s="1198"/>
      <c r="AU88" s="1198"/>
      <c r="AV88" s="1198"/>
      <c r="AW88" s="1141"/>
      <c r="AX88" s="1141"/>
      <c r="AY88" s="1141"/>
      <c r="AZ88" s="1141"/>
      <c r="BA88" s="1141"/>
      <c r="BB88" s="1141"/>
      <c r="BC88" s="1141"/>
      <c r="BD88" s="1141"/>
      <c r="BE88" s="23"/>
      <c r="BF88" s="22"/>
      <c r="BG88" s="27"/>
      <c r="BH88" s="27"/>
      <c r="BI88" s="22"/>
      <c r="BJ88" s="28"/>
      <c r="BK88" s="22"/>
      <c r="BL88" s="24"/>
      <c r="BM88" s="24"/>
      <c r="BN88"/>
      <c r="BO88" s="57"/>
      <c r="BP88"/>
      <c r="BQ88" s="21"/>
      <c r="BR88" s="1198"/>
      <c r="BS88" s="1198"/>
      <c r="BT88" s="1198"/>
      <c r="BU88" s="1141"/>
      <c r="BV88" s="1141"/>
      <c r="BW88" s="1141"/>
      <c r="BX88" s="1141"/>
      <c r="BY88" s="1141"/>
      <c r="BZ88" s="1141"/>
      <c r="CA88" s="1141"/>
      <c r="CB88" s="1141"/>
      <c r="CC88" s="23"/>
      <c r="CD88" s="22"/>
      <c r="CE88" s="27"/>
      <c r="CF88" s="27"/>
      <c r="CG88" s="22"/>
      <c r="CH88" s="28"/>
      <c r="CI88" s="22"/>
      <c r="CJ88" s="24"/>
      <c r="CK88" s="24"/>
      <c r="CL88"/>
    </row>
    <row r="89" spans="1:90" ht="6" customHeight="1" thickBot="1" x14ac:dyDescent="0.4">
      <c r="A89" s="10"/>
      <c r="B89" s="1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7"/>
      <c r="P89" s="3"/>
      <c r="Q89" s="3"/>
      <c r="R89" s="7"/>
      <c r="S89" s="3"/>
      <c r="T89" s="3"/>
      <c r="U89" s="7"/>
      <c r="V89" s="3"/>
      <c r="W89" s="3"/>
      <c r="X89" s="7"/>
      <c r="Y89" s="3"/>
      <c r="Z89" s="3"/>
      <c r="AA89" s="3"/>
      <c r="AB89" s="7"/>
      <c r="AC89" s="3"/>
      <c r="AD89" s="3"/>
      <c r="AE89" s="7"/>
      <c r="AF89" s="3"/>
      <c r="AG89" s="3"/>
      <c r="AH89" s="7"/>
      <c r="AI89" s="3"/>
      <c r="AJ89" s="3"/>
      <c r="AK89" s="7"/>
      <c r="AL89" s="3"/>
      <c r="AM89" s="3"/>
      <c r="AN89" s="3"/>
      <c r="AO89" s="3"/>
      <c r="AP89" s="10"/>
      <c r="AQ89" s="11"/>
    </row>
    <row r="90" spans="1:90" s="16" customFormat="1" ht="16" thickBot="1" x14ac:dyDescent="0.4">
      <c r="A90" s="10"/>
      <c r="B90" s="11"/>
      <c r="C90" s="3"/>
      <c r="D90" s="3"/>
      <c r="E90" s="3"/>
      <c r="F90" s="3"/>
      <c r="G90" s="3"/>
      <c r="H90" s="3"/>
      <c r="I90" s="3"/>
      <c r="J90" s="3"/>
      <c r="K90" s="3"/>
      <c r="L90" s="19"/>
      <c r="M90" s="25"/>
      <c r="N90" s="315">
        <f t="shared" ref="N90:Y90" si="44">SUM(N84:N88)</f>
        <v>0</v>
      </c>
      <c r="O90" s="360">
        <f t="shared" si="44"/>
        <v>0</v>
      </c>
      <c r="P90" s="315">
        <f t="shared" si="44"/>
        <v>0</v>
      </c>
      <c r="Q90" s="315">
        <f t="shared" si="44"/>
        <v>0</v>
      </c>
      <c r="R90" s="360">
        <f t="shared" si="44"/>
        <v>0</v>
      </c>
      <c r="S90" s="315">
        <f t="shared" si="44"/>
        <v>0</v>
      </c>
      <c r="T90" s="315">
        <f t="shared" si="44"/>
        <v>0</v>
      </c>
      <c r="U90" s="360">
        <f t="shared" si="44"/>
        <v>0</v>
      </c>
      <c r="V90" s="315">
        <f t="shared" si="44"/>
        <v>0</v>
      </c>
      <c r="W90" s="315">
        <f t="shared" si="44"/>
        <v>0</v>
      </c>
      <c r="X90" s="360">
        <f t="shared" si="44"/>
        <v>0</v>
      </c>
      <c r="Y90" s="315">
        <f t="shared" si="44"/>
        <v>0</v>
      </c>
      <c r="Z90" s="368"/>
      <c r="AA90" s="315">
        <f t="shared" ref="AA90:AL90" si="45">SUM(AA84:AA88)</f>
        <v>0</v>
      </c>
      <c r="AB90" s="360">
        <f t="shared" si="45"/>
        <v>0</v>
      </c>
      <c r="AC90" s="315">
        <f t="shared" si="45"/>
        <v>0</v>
      </c>
      <c r="AD90" s="315">
        <f t="shared" si="45"/>
        <v>0</v>
      </c>
      <c r="AE90" s="360">
        <f t="shared" si="45"/>
        <v>0</v>
      </c>
      <c r="AF90" s="315">
        <f t="shared" si="45"/>
        <v>0</v>
      </c>
      <c r="AG90" s="315">
        <f t="shared" si="45"/>
        <v>0</v>
      </c>
      <c r="AH90" s="360">
        <f t="shared" si="45"/>
        <v>0</v>
      </c>
      <c r="AI90" s="315">
        <f t="shared" si="45"/>
        <v>0</v>
      </c>
      <c r="AJ90" s="315">
        <f t="shared" si="45"/>
        <v>0</v>
      </c>
      <c r="AK90" s="360">
        <f t="shared" si="45"/>
        <v>0</v>
      </c>
      <c r="AL90" s="315">
        <f t="shared" si="45"/>
        <v>0</v>
      </c>
      <c r="AM90" s="368"/>
      <c r="AN90" s="315">
        <f>SUM(AN84:AN88)</f>
        <v>0</v>
      </c>
      <c r="AO90" s="315">
        <f>SUM(AO84:AO88)</f>
        <v>0</v>
      </c>
      <c r="AP90" s="10"/>
      <c r="AQ90" s="11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 s="1186"/>
      <c r="BJ90" s="1186"/>
      <c r="BK90" s="1186"/>
      <c r="BL90" s="18"/>
      <c r="BM90" s="25"/>
      <c r="BN90"/>
      <c r="BO90" s="57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 s="1186"/>
      <c r="CH90" s="1186"/>
      <c r="CI90" s="1186"/>
      <c r="CJ90" s="18"/>
      <c r="CK90" s="25"/>
      <c r="CL90"/>
    </row>
    <row r="91" spans="1:90" s="16" customFormat="1" ht="6" customHeight="1" x14ac:dyDescent="0.25">
      <c r="A91"/>
      <c r="B91" s="12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75"/>
      <c r="P91" s="14"/>
      <c r="Q91" s="14"/>
      <c r="R91" s="75"/>
      <c r="S91" s="14"/>
      <c r="T91" s="14"/>
      <c r="U91" s="75"/>
      <c r="V91" s="14"/>
      <c r="W91" s="14"/>
      <c r="X91" s="75"/>
      <c r="Y91" s="14"/>
      <c r="Z91" s="14"/>
      <c r="AA91" s="14"/>
      <c r="AB91" s="75"/>
      <c r="AC91" s="14"/>
      <c r="AD91" s="14"/>
      <c r="AE91" s="75"/>
      <c r="AF91" s="14"/>
      <c r="AG91" s="14"/>
      <c r="AH91" s="75"/>
      <c r="AI91" s="14"/>
      <c r="AJ91" s="14"/>
      <c r="AK91" s="75"/>
      <c r="AL91" s="14"/>
      <c r="AM91" s="14"/>
      <c r="AN91" s="14"/>
      <c r="AO91" s="14"/>
      <c r="AP91" s="13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 s="57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</row>
    <row r="92" spans="1:90" s="16" customFormat="1" ht="6" customHeight="1" thickBot="1" x14ac:dyDescent="0.3">
      <c r="A92"/>
      <c r="B92" s="11"/>
      <c r="C92"/>
      <c r="D92"/>
      <c r="E92"/>
      <c r="F92"/>
      <c r="G92"/>
      <c r="H92"/>
      <c r="I92"/>
      <c r="J92"/>
      <c r="K92"/>
      <c r="L92"/>
      <c r="M92"/>
      <c r="N92"/>
      <c r="O92" s="2"/>
      <c r="P92"/>
      <c r="Q92"/>
      <c r="R92" s="2"/>
      <c r="S92"/>
      <c r="T92"/>
      <c r="U92" s="2"/>
      <c r="V92"/>
      <c r="W92"/>
      <c r="X92" s="2"/>
      <c r="Y92"/>
      <c r="Z92"/>
      <c r="AA92"/>
      <c r="AB92" s="2"/>
      <c r="AC92"/>
      <c r="AD92"/>
      <c r="AE92" s="2"/>
      <c r="AF92"/>
      <c r="AG92"/>
      <c r="AH92" s="2"/>
      <c r="AI92"/>
      <c r="AJ92"/>
      <c r="AK92" s="2"/>
      <c r="AL92"/>
      <c r="AM92"/>
      <c r="AN92"/>
      <c r="AO92"/>
      <c r="AP92" s="10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 s="57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</row>
    <row r="93" spans="1:90" s="16" customFormat="1" ht="18" x14ac:dyDescent="0.35">
      <c r="A93" s="10"/>
      <c r="B93" s="288"/>
      <c r="C93" s="296"/>
      <c r="D93" s="297" t="s">
        <v>360</v>
      </c>
      <c r="E93" s="429"/>
      <c r="F93" s="429"/>
      <c r="G93" s="429"/>
      <c r="H93" s="429"/>
      <c r="I93" s="429"/>
      <c r="J93" s="430"/>
      <c r="K93" s="431"/>
      <c r="L93" s="384" t="s">
        <v>324</v>
      </c>
      <c r="M93" s="334"/>
      <c r="N93" s="408" t="s">
        <v>325</v>
      </c>
      <c r="O93" s="396" t="s">
        <v>83</v>
      </c>
      <c r="P93" s="1065" t="s">
        <v>291</v>
      </c>
      <c r="Q93" s="396" t="s">
        <v>325</v>
      </c>
      <c r="R93" s="396" t="s">
        <v>83</v>
      </c>
      <c r="S93" s="1065" t="s">
        <v>291</v>
      </c>
      <c r="T93" s="396" t="s">
        <v>325</v>
      </c>
      <c r="U93" s="396" t="s">
        <v>83</v>
      </c>
      <c r="V93" s="1065" t="s">
        <v>291</v>
      </c>
      <c r="W93" s="396" t="s">
        <v>325</v>
      </c>
      <c r="X93" s="396" t="s">
        <v>83</v>
      </c>
      <c r="Y93" s="384" t="s">
        <v>291</v>
      </c>
      <c r="Z93" s="334"/>
      <c r="AA93" s="408" t="s">
        <v>325</v>
      </c>
      <c r="AB93" s="396" t="s">
        <v>83</v>
      </c>
      <c r="AC93" s="1065" t="s">
        <v>291</v>
      </c>
      <c r="AD93" s="396" t="s">
        <v>325</v>
      </c>
      <c r="AE93" s="396" t="s">
        <v>83</v>
      </c>
      <c r="AF93" s="1065" t="s">
        <v>291</v>
      </c>
      <c r="AG93" s="396" t="s">
        <v>325</v>
      </c>
      <c r="AH93" s="396" t="s">
        <v>83</v>
      </c>
      <c r="AI93" s="1065" t="s">
        <v>291</v>
      </c>
      <c r="AJ93" s="396" t="s">
        <v>325</v>
      </c>
      <c r="AK93" s="396" t="s">
        <v>83</v>
      </c>
      <c r="AL93" s="384" t="s">
        <v>291</v>
      </c>
      <c r="AM93" s="334"/>
      <c r="AN93" s="347" t="s">
        <v>326</v>
      </c>
      <c r="AO93" s="313" t="s">
        <v>327</v>
      </c>
      <c r="AP93" s="10"/>
      <c r="AQ93" s="11"/>
      <c r="AR93"/>
      <c r="AS93" s="1199"/>
      <c r="AT93" s="1199"/>
      <c r="AU93" s="1199"/>
      <c r="AV93" s="1199"/>
      <c r="AW93" s="1199"/>
      <c r="AX93" s="1199"/>
      <c r="AY93" s="1199"/>
      <c r="AZ93" s="1199"/>
      <c r="BA93" s="1199"/>
      <c r="BB93" s="1199"/>
      <c r="BC93" s="1199"/>
      <c r="BD93" s="1199"/>
      <c r="BE93" s="20"/>
      <c r="BF93" s="20"/>
      <c r="BG93" s="20"/>
      <c r="BH93" s="26"/>
      <c r="BI93" s="1200"/>
      <c r="BJ93" s="1200"/>
      <c r="BK93" s="1200"/>
      <c r="BL93" s="1197"/>
      <c r="BM93" s="1197"/>
      <c r="BN93"/>
      <c r="BO93" s="57"/>
      <c r="BP93"/>
      <c r="BQ93" s="1199"/>
      <c r="BR93" s="1199"/>
      <c r="BS93" s="1199"/>
      <c r="BT93" s="1199"/>
      <c r="BU93" s="1199"/>
      <c r="BV93" s="1199"/>
      <c r="BW93" s="1199"/>
      <c r="BX93" s="1199"/>
      <c r="BY93" s="1199"/>
      <c r="BZ93" s="1199"/>
      <c r="CA93" s="1199"/>
      <c r="CB93" s="1199"/>
      <c r="CC93" s="20"/>
      <c r="CD93" s="20"/>
      <c r="CE93" s="20"/>
      <c r="CF93" s="26"/>
      <c r="CG93" s="1200"/>
      <c r="CH93" s="1200"/>
      <c r="CI93" s="1200"/>
      <c r="CJ93" s="1197"/>
      <c r="CK93" s="1197"/>
      <c r="CL93"/>
    </row>
    <row r="94" spans="1:90" s="16" customFormat="1" ht="16" customHeight="1" x14ac:dyDescent="0.35">
      <c r="A94" s="10"/>
      <c r="B94" s="288"/>
      <c r="C94" s="300"/>
      <c r="D94" s="348" t="s">
        <v>328</v>
      </c>
      <c r="E94" s="1242" t="s">
        <v>293</v>
      </c>
      <c r="F94" s="1243"/>
      <c r="G94" s="1243"/>
      <c r="H94" s="1244"/>
      <c r="I94" s="348" t="s">
        <v>329</v>
      </c>
      <c r="J94" s="349" t="s">
        <v>295</v>
      </c>
      <c r="K94" s="350" t="s">
        <v>330</v>
      </c>
      <c r="L94" s="386" t="str">
        <f>"[" &amp; 'Summary (EN)'!$I$14 &amp;"/h]"</f>
        <v>[DOL/h]</v>
      </c>
      <c r="M94" s="338"/>
      <c r="N94" s="385" t="s">
        <v>89</v>
      </c>
      <c r="O94" s="290"/>
      <c r="P94" s="1066" t="str">
        <f>"[" &amp; 'Summary (EN)'!$I$14 &amp;"]"</f>
        <v>[DOL]</v>
      </c>
      <c r="Q94" s="349" t="s">
        <v>89</v>
      </c>
      <c r="R94" s="290"/>
      <c r="S94" s="1066" t="str">
        <f>"[" &amp; 'Summary (EN)'!$I$14 &amp;"]"</f>
        <v>[DOL]</v>
      </c>
      <c r="T94" s="349" t="s">
        <v>89</v>
      </c>
      <c r="U94" s="290"/>
      <c r="V94" s="1066" t="str">
        <f>"[" &amp; 'Summary (EN)'!$I$14 &amp;"]"</f>
        <v>[DOL]</v>
      </c>
      <c r="W94" s="349" t="s">
        <v>89</v>
      </c>
      <c r="X94" s="290"/>
      <c r="Y94" s="386" t="str">
        <f>"[" &amp; 'Summary (EN)'!$I$14 &amp;"]"</f>
        <v>[DOL]</v>
      </c>
      <c r="Z94" s="338"/>
      <c r="AA94" s="385" t="s">
        <v>89</v>
      </c>
      <c r="AB94" s="290"/>
      <c r="AC94" s="1066" t="str">
        <f>"[" &amp; 'Summary (EN)'!$I$14 &amp;"]"</f>
        <v>[DOL]</v>
      </c>
      <c r="AD94" s="349" t="s">
        <v>89</v>
      </c>
      <c r="AE94" s="290"/>
      <c r="AF94" s="1066" t="str">
        <f>"[" &amp; 'Summary (EN)'!$I$14 &amp;"]"</f>
        <v>[DOL]</v>
      </c>
      <c r="AG94" s="349" t="s">
        <v>89</v>
      </c>
      <c r="AH94" s="290"/>
      <c r="AI94" s="1066" t="str">
        <f>"[" &amp; 'Summary (EN)'!$I$14 &amp;"]"</f>
        <v>[DOL]</v>
      </c>
      <c r="AJ94" s="349" t="s">
        <v>89</v>
      </c>
      <c r="AK94" s="290"/>
      <c r="AL94" s="386" t="str">
        <f>"[" &amp; 'Summary (EN)'!$I$14 &amp;"]"</f>
        <v>[DOL]</v>
      </c>
      <c r="AM94" s="338"/>
      <c r="AN94" s="290" t="s">
        <v>331</v>
      </c>
      <c r="AO94" s="290" t="str">
        <f>"["&amp; 'Summary (EN)'!$I$14 &amp; "]"</f>
        <v>[DOL]</v>
      </c>
      <c r="AP94" s="10"/>
      <c r="AQ94" s="11"/>
      <c r="AR94"/>
      <c r="AS94" s="21"/>
      <c r="AT94" s="1197"/>
      <c r="AU94" s="1197"/>
      <c r="AV94" s="1197"/>
      <c r="AW94" s="3"/>
      <c r="AX94" s="3"/>
      <c r="AY94" s="3"/>
      <c r="AZ94" s="3"/>
      <c r="BA94" s="3"/>
      <c r="BB94" s="3"/>
      <c r="BC94" s="7"/>
      <c r="BD94" s="3"/>
      <c r="BE94" s="26"/>
      <c r="BF94" s="26"/>
      <c r="BG94" s="26"/>
      <c r="BH94" s="26"/>
      <c r="BI94" s="26"/>
      <c r="BJ94" s="7"/>
      <c r="BK94" s="7"/>
      <c r="BL94" s="3"/>
      <c r="BM94" s="3"/>
      <c r="BN94"/>
      <c r="BO94" s="57"/>
      <c r="BP94"/>
      <c r="BQ94" s="21"/>
      <c r="BR94" s="1197"/>
      <c r="BS94" s="1197"/>
      <c r="BT94" s="1197"/>
      <c r="BU94" s="3"/>
      <c r="BV94" s="3"/>
      <c r="BW94" s="3"/>
      <c r="BX94" s="3"/>
      <c r="BY94" s="3"/>
      <c r="BZ94" s="3"/>
      <c r="CA94" s="7"/>
      <c r="CB94" s="3"/>
      <c r="CC94" s="26"/>
      <c r="CD94" s="26"/>
      <c r="CE94" s="26"/>
      <c r="CF94" s="26"/>
      <c r="CG94" s="26"/>
      <c r="CH94" s="7"/>
      <c r="CI94" s="7"/>
      <c r="CJ94" s="3"/>
      <c r="CK94" s="3"/>
      <c r="CL94"/>
    </row>
    <row r="95" spans="1:90" s="16" customFormat="1" ht="34.5" customHeight="1" x14ac:dyDescent="0.25">
      <c r="A95" s="10"/>
      <c r="B95" s="288"/>
      <c r="C95" s="301" t="str">
        <f>"U" &amp; ROW(C95)-ROW($C$93)-1</f>
        <v>U1</v>
      </c>
      <c r="D95" s="362" t="s">
        <v>361</v>
      </c>
      <c r="E95" s="1248" t="s">
        <v>362</v>
      </c>
      <c r="F95" s="1249"/>
      <c r="G95" s="1249"/>
      <c r="H95" s="1250"/>
      <c r="I95" s="359"/>
      <c r="J95" s="295" t="s">
        <v>306</v>
      </c>
      <c r="K95" s="352" t="s">
        <v>306</v>
      </c>
      <c r="L95" s="433">
        <v>0</v>
      </c>
      <c r="M95" s="28"/>
      <c r="N95" s="397"/>
      <c r="O95" s="366"/>
      <c r="P95" s="314">
        <f>N95*$L95</f>
        <v>0</v>
      </c>
      <c r="Q95" s="325"/>
      <c r="R95" s="321"/>
      <c r="S95" s="314">
        <f>Q95*$L95</f>
        <v>0</v>
      </c>
      <c r="T95" s="325"/>
      <c r="U95" s="321"/>
      <c r="V95" s="314">
        <f>T95*$L95</f>
        <v>0</v>
      </c>
      <c r="W95" s="325"/>
      <c r="X95" s="321"/>
      <c r="Y95" s="388">
        <f>W95*$L95</f>
        <v>0</v>
      </c>
      <c r="Z95" s="28"/>
      <c r="AA95" s="397"/>
      <c r="AB95" s="321"/>
      <c r="AC95" s="314">
        <f>AA95*$L95</f>
        <v>0</v>
      </c>
      <c r="AD95" s="325"/>
      <c r="AE95" s="321"/>
      <c r="AF95" s="314">
        <f>AD95*$L95</f>
        <v>0</v>
      </c>
      <c r="AG95" s="322"/>
      <c r="AH95" s="321"/>
      <c r="AI95" s="314">
        <f>AG95*$L95</f>
        <v>0</v>
      </c>
      <c r="AJ95" s="325"/>
      <c r="AK95" s="321"/>
      <c r="AL95" s="388">
        <f>AJ95*$L95</f>
        <v>0</v>
      </c>
      <c r="AM95" s="28"/>
      <c r="AN95" s="351">
        <f>SUMPRODUCT((N$44:AL$44=N$44)*(N95:AL95))</f>
        <v>0</v>
      </c>
      <c r="AO95" s="319">
        <f>SUMPRODUCT((N$16:AL$16=P$16)*(N95:AL95))</f>
        <v>0</v>
      </c>
      <c r="AP95" s="10"/>
      <c r="AQ95" s="11"/>
      <c r="AR95"/>
      <c r="AS95" s="21"/>
      <c r="AT95" s="1198"/>
      <c r="AU95" s="1198"/>
      <c r="AV95" s="1198"/>
      <c r="AW95" s="1141"/>
      <c r="AX95" s="1141"/>
      <c r="AY95" s="1141"/>
      <c r="AZ95" s="1141"/>
      <c r="BA95" s="1141"/>
      <c r="BB95" s="1141"/>
      <c r="BC95" s="1141"/>
      <c r="BD95" s="1141"/>
      <c r="BE95" s="23"/>
      <c r="BF95" s="22"/>
      <c r="BG95" s="27"/>
      <c r="BH95" s="27"/>
      <c r="BI95" s="22"/>
      <c r="BJ95" s="28"/>
      <c r="BK95" s="22"/>
      <c r="BL95" s="24"/>
      <c r="BM95" s="24"/>
      <c r="BN95"/>
      <c r="BO95" s="57"/>
      <c r="BP95"/>
      <c r="BQ95" s="21"/>
      <c r="BR95" s="1198"/>
      <c r="BS95" s="1198"/>
      <c r="BT95" s="1198"/>
      <c r="BU95" s="1141"/>
      <c r="BV95" s="1141"/>
      <c r="BW95" s="1141"/>
      <c r="BX95" s="1141"/>
      <c r="BY95" s="1141"/>
      <c r="BZ95" s="1141"/>
      <c r="CA95" s="1141"/>
      <c r="CB95" s="1141"/>
      <c r="CC95" s="23"/>
      <c r="CD95" s="22"/>
      <c r="CE95" s="27"/>
      <c r="CF95" s="27"/>
      <c r="CG95" s="22"/>
      <c r="CH95" s="28"/>
      <c r="CI95" s="22"/>
      <c r="CJ95" s="24"/>
      <c r="CK95" s="24"/>
      <c r="CL95"/>
    </row>
    <row r="96" spans="1:90" s="16" customFormat="1" ht="34.5" customHeight="1" x14ac:dyDescent="0.25">
      <c r="A96" s="10"/>
      <c r="B96" s="288"/>
      <c r="C96" s="301" t="str">
        <f>"U" &amp; ROW(C96)-ROW($C$93)-1</f>
        <v>U2</v>
      </c>
      <c r="D96" s="362" t="s">
        <v>363</v>
      </c>
      <c r="E96" s="1248" t="s">
        <v>364</v>
      </c>
      <c r="F96" s="1249"/>
      <c r="G96" s="1249"/>
      <c r="H96" s="1250"/>
      <c r="I96" s="359"/>
      <c r="J96" s="295" t="s">
        <v>306</v>
      </c>
      <c r="K96" s="352" t="s">
        <v>306</v>
      </c>
      <c r="L96" s="433">
        <v>0</v>
      </c>
      <c r="M96" s="28"/>
      <c r="N96" s="397"/>
      <c r="O96" s="366"/>
      <c r="P96" s="314">
        <f>N96*$L96</f>
        <v>0</v>
      </c>
      <c r="Q96" s="325"/>
      <c r="R96" s="321"/>
      <c r="S96" s="314">
        <f>Q96*$L96</f>
        <v>0</v>
      </c>
      <c r="T96" s="325"/>
      <c r="U96" s="321"/>
      <c r="V96" s="314">
        <f>T96*$L96</f>
        <v>0</v>
      </c>
      <c r="W96" s="325"/>
      <c r="X96" s="321"/>
      <c r="Y96" s="388">
        <f>W96*$L96</f>
        <v>0</v>
      </c>
      <c r="Z96" s="28"/>
      <c r="AA96" s="397"/>
      <c r="AB96" s="321"/>
      <c r="AC96" s="314">
        <f>AA96*$L96</f>
        <v>0</v>
      </c>
      <c r="AD96" s="325"/>
      <c r="AE96" s="321"/>
      <c r="AF96" s="314">
        <f>AD96*$L96</f>
        <v>0</v>
      </c>
      <c r="AG96" s="322"/>
      <c r="AH96" s="321"/>
      <c r="AI96" s="314">
        <f>AG96*$L96</f>
        <v>0</v>
      </c>
      <c r="AJ96" s="325"/>
      <c r="AK96" s="321"/>
      <c r="AL96" s="388">
        <f>AJ96*$L96</f>
        <v>0</v>
      </c>
      <c r="AM96" s="28"/>
      <c r="AN96" s="351">
        <f>SUMPRODUCT((N$44:AL$44=N$44)*(N96:AL96))</f>
        <v>0</v>
      </c>
      <c r="AO96" s="319">
        <f>SUMPRODUCT((N$16:AL$16=P$16)*(N96:AL96))</f>
        <v>0</v>
      </c>
      <c r="AP96" s="10"/>
      <c r="AQ96" s="11"/>
      <c r="AR96"/>
      <c r="AS96" s="21"/>
      <c r="AT96" s="1198"/>
      <c r="AU96" s="1198"/>
      <c r="AV96" s="1198"/>
      <c r="AW96" s="1141"/>
      <c r="AX96" s="1141"/>
      <c r="AY96" s="1141"/>
      <c r="AZ96" s="1141"/>
      <c r="BA96" s="1141"/>
      <c r="BB96" s="1141"/>
      <c r="BC96" s="1141"/>
      <c r="BD96" s="1141"/>
      <c r="BE96" s="1142"/>
      <c r="BF96" s="22"/>
      <c r="BG96" s="27"/>
      <c r="BH96" s="27"/>
      <c r="BI96" s="28"/>
      <c r="BJ96" s="28"/>
      <c r="BK96" s="22"/>
      <c r="BL96" s="24"/>
      <c r="BM96" s="24"/>
      <c r="BN96"/>
      <c r="BO96" s="57"/>
      <c r="BP96"/>
      <c r="BQ96" s="21"/>
      <c r="BR96" s="1198"/>
      <c r="BS96" s="1198"/>
      <c r="BT96" s="1198"/>
      <c r="BU96" s="1141"/>
      <c r="BV96" s="1141"/>
      <c r="BW96" s="1141"/>
      <c r="BX96" s="1141"/>
      <c r="BY96" s="1141"/>
      <c r="BZ96" s="1141"/>
      <c r="CA96" s="1141"/>
      <c r="CB96" s="1141"/>
      <c r="CC96" s="1142"/>
      <c r="CD96" s="22"/>
      <c r="CE96" s="27"/>
      <c r="CF96" s="27"/>
      <c r="CG96" s="22"/>
      <c r="CH96" s="28"/>
      <c r="CI96" s="22"/>
      <c r="CJ96" s="24"/>
      <c r="CK96" s="24"/>
      <c r="CL96"/>
    </row>
    <row r="97" spans="1:90" s="16" customFormat="1" ht="15.5" x14ac:dyDescent="0.25">
      <c r="A97" s="10"/>
      <c r="B97" s="288"/>
      <c r="C97" s="301" t="str">
        <f>"U" &amp; ROW(C97)-ROW($C$93)-1</f>
        <v>U3</v>
      </c>
      <c r="D97" s="1072" t="s">
        <v>365</v>
      </c>
      <c r="E97" s="1257" t="s">
        <v>366</v>
      </c>
      <c r="F97" s="1258"/>
      <c r="G97" s="1258"/>
      <c r="H97" s="1259"/>
      <c r="I97" s="359"/>
      <c r="J97" s="295" t="s">
        <v>306</v>
      </c>
      <c r="K97" s="352" t="s">
        <v>306</v>
      </c>
      <c r="L97" s="433">
        <v>0</v>
      </c>
      <c r="M97" s="28"/>
      <c r="N97" s="397"/>
      <c r="O97" s="366"/>
      <c r="P97" s="314">
        <f>N97*$L97</f>
        <v>0</v>
      </c>
      <c r="Q97" s="325"/>
      <c r="R97" s="321"/>
      <c r="S97" s="314">
        <f>Q97*$L97</f>
        <v>0</v>
      </c>
      <c r="T97" s="325"/>
      <c r="U97" s="321"/>
      <c r="V97" s="314">
        <f>T97*$L97</f>
        <v>0</v>
      </c>
      <c r="W97" s="325"/>
      <c r="X97" s="321"/>
      <c r="Y97" s="388">
        <f>W97*$L97</f>
        <v>0</v>
      </c>
      <c r="Z97" s="28"/>
      <c r="AA97" s="413"/>
      <c r="AB97" s="326"/>
      <c r="AC97" s="314">
        <f>AA97*$L97</f>
        <v>0</v>
      </c>
      <c r="AD97" s="325"/>
      <c r="AE97" s="326"/>
      <c r="AF97" s="314">
        <f>AD97*$L97</f>
        <v>0</v>
      </c>
      <c r="AG97" s="324"/>
      <c r="AH97" s="326"/>
      <c r="AI97" s="314">
        <f>AG97*$L97</f>
        <v>0</v>
      </c>
      <c r="AJ97" s="325"/>
      <c r="AK97" s="326"/>
      <c r="AL97" s="388">
        <f>AJ97*$L97</f>
        <v>0</v>
      </c>
      <c r="AM97" s="28"/>
      <c r="AN97" s="351">
        <f>SUMPRODUCT((N$44:AL$44=N$44)*(N97:AL97))</f>
        <v>0</v>
      </c>
      <c r="AO97" s="319">
        <f>SUMPRODUCT((N$16:AL$16=P$16)*(N97:AL97))</f>
        <v>0</v>
      </c>
      <c r="AP97" s="10"/>
      <c r="AQ97" s="11"/>
      <c r="AR97"/>
      <c r="AS97" s="21"/>
      <c r="AT97" s="1198"/>
      <c r="AU97" s="1198"/>
      <c r="AV97" s="1198"/>
      <c r="AW97" s="1141"/>
      <c r="AX97" s="1141"/>
      <c r="AY97" s="1141"/>
      <c r="AZ97" s="1141"/>
      <c r="BA97" s="1141"/>
      <c r="BB97" s="1141"/>
      <c r="BC97" s="1141"/>
      <c r="BD97" s="1141"/>
      <c r="BE97" s="1142"/>
      <c r="BF97" s="22"/>
      <c r="BG97" s="27"/>
      <c r="BH97" s="27"/>
      <c r="BI97" s="28"/>
      <c r="BJ97" s="28"/>
      <c r="BK97" s="22"/>
      <c r="BL97" s="24"/>
      <c r="BM97" s="24"/>
      <c r="BN97"/>
      <c r="BO97" s="57"/>
      <c r="BP97"/>
      <c r="BQ97" s="21"/>
      <c r="BR97" s="1198"/>
      <c r="BS97" s="1198"/>
      <c r="BT97" s="1198"/>
      <c r="BU97" s="1141"/>
      <c r="BV97" s="1141"/>
      <c r="BW97" s="1141"/>
      <c r="BX97" s="1141"/>
      <c r="BY97" s="1141"/>
      <c r="BZ97" s="1141"/>
      <c r="CA97" s="1141"/>
      <c r="CB97" s="1141"/>
      <c r="CC97" s="1142"/>
      <c r="CD97" s="22"/>
      <c r="CE97" s="27"/>
      <c r="CF97" s="27"/>
      <c r="CG97" s="22"/>
      <c r="CH97" s="28"/>
      <c r="CI97" s="22"/>
      <c r="CJ97" s="24"/>
      <c r="CK97" s="24"/>
      <c r="CL97"/>
    </row>
    <row r="98" spans="1:90" ht="37.5" customHeight="1" x14ac:dyDescent="0.25">
      <c r="A98" s="10"/>
      <c r="B98" s="288"/>
      <c r="C98" s="301" t="str">
        <f>"U" &amp; ROW(C98)-ROW($C$93)-1</f>
        <v>U4</v>
      </c>
      <c r="D98" s="1073" t="s">
        <v>367</v>
      </c>
      <c r="E98" s="1263" t="s">
        <v>368</v>
      </c>
      <c r="F98" s="1264"/>
      <c r="G98" s="1264"/>
      <c r="H98" s="1265"/>
      <c r="I98" s="359"/>
      <c r="J98" s="295" t="s">
        <v>306</v>
      </c>
      <c r="K98" s="352" t="s">
        <v>306</v>
      </c>
      <c r="L98" s="433">
        <v>0</v>
      </c>
      <c r="M98" s="28"/>
      <c r="N98" s="397"/>
      <c r="O98" s="366"/>
      <c r="P98" s="314">
        <f>N98*$L98</f>
        <v>0</v>
      </c>
      <c r="Q98" s="325"/>
      <c r="R98" s="321"/>
      <c r="S98" s="314">
        <f>Q98*$L98</f>
        <v>0</v>
      </c>
      <c r="T98" s="325"/>
      <c r="U98" s="321"/>
      <c r="V98" s="314">
        <f>T98*$L98</f>
        <v>0</v>
      </c>
      <c r="W98" s="325"/>
      <c r="X98" s="321"/>
      <c r="Y98" s="388">
        <f>W98*$L98</f>
        <v>0</v>
      </c>
      <c r="Z98" s="28"/>
      <c r="AA98" s="413"/>
      <c r="AB98" s="326"/>
      <c r="AC98" s="314">
        <f>AA98*$L98</f>
        <v>0</v>
      </c>
      <c r="AD98" s="325"/>
      <c r="AE98" s="326"/>
      <c r="AF98" s="314">
        <f>AD98*$L98</f>
        <v>0</v>
      </c>
      <c r="AG98" s="324"/>
      <c r="AH98" s="326"/>
      <c r="AI98" s="314">
        <f>AG98*$L98</f>
        <v>0</v>
      </c>
      <c r="AJ98" s="325"/>
      <c r="AK98" s="326"/>
      <c r="AL98" s="388">
        <f>AJ98*$L98</f>
        <v>0</v>
      </c>
      <c r="AM98" s="28"/>
      <c r="AN98" s="351">
        <f>SUMPRODUCT((N$44:AL$44=N$44)*(N98:AL98))</f>
        <v>0</v>
      </c>
      <c r="AO98" s="319">
        <f>SUMPRODUCT((N$16:AL$16=P$16)*(N98:AL98))</f>
        <v>0</v>
      </c>
      <c r="AP98" s="10"/>
      <c r="AQ98" s="11"/>
    </row>
    <row r="99" spans="1:90" ht="16" thickBot="1" x14ac:dyDescent="0.3">
      <c r="A99" s="10"/>
      <c r="B99" s="288"/>
      <c r="C99" s="302" t="str">
        <f>"U" &amp; ROW(C99)-ROW($C$93)-1</f>
        <v>U5</v>
      </c>
      <c r="D99" s="438"/>
      <c r="E99" s="1239"/>
      <c r="F99" s="1240"/>
      <c r="G99" s="1240"/>
      <c r="H99" s="1241"/>
      <c r="I99" s="435"/>
      <c r="J99" s="307" t="s">
        <v>306</v>
      </c>
      <c r="K99" s="436" t="s">
        <v>306</v>
      </c>
      <c r="L99" s="437">
        <v>0</v>
      </c>
      <c r="M99" s="28"/>
      <c r="N99" s="398"/>
      <c r="O99" s="399"/>
      <c r="P99" s="392">
        <f>N99*$L99</f>
        <v>0</v>
      </c>
      <c r="Q99" s="411"/>
      <c r="R99" s="414"/>
      <c r="S99" s="392">
        <f>Q99*$L99</f>
        <v>0</v>
      </c>
      <c r="T99" s="411"/>
      <c r="U99" s="414"/>
      <c r="V99" s="392">
        <f>T99*$L99</f>
        <v>0</v>
      </c>
      <c r="W99" s="411"/>
      <c r="X99" s="399"/>
      <c r="Y99" s="395">
        <f>W99*$L99</f>
        <v>0</v>
      </c>
      <c r="Z99" s="35"/>
      <c r="AA99" s="398"/>
      <c r="AB99" s="399"/>
      <c r="AC99" s="392">
        <f>AA99*$L99</f>
        <v>0</v>
      </c>
      <c r="AD99" s="411"/>
      <c r="AE99" s="399"/>
      <c r="AF99" s="392">
        <f>AD99*$L99</f>
        <v>0</v>
      </c>
      <c r="AG99" s="412"/>
      <c r="AH99" s="399"/>
      <c r="AI99" s="392">
        <f>AG99*$L99</f>
        <v>0</v>
      </c>
      <c r="AJ99" s="411"/>
      <c r="AK99" s="399"/>
      <c r="AL99" s="395">
        <f>AJ99*$L99</f>
        <v>0</v>
      </c>
      <c r="AM99" s="35"/>
      <c r="AN99" s="351">
        <f>SUMPRODUCT((N$44:AL$44=N$44)*(N99:AL99))</f>
        <v>0</v>
      </c>
      <c r="AO99" s="319">
        <f>SUMPRODUCT((N$16:AL$16=P$16)*(N99:AL99))</f>
        <v>0</v>
      </c>
      <c r="AP99" s="10"/>
      <c r="AQ99" s="11"/>
    </row>
    <row r="100" spans="1:90" ht="6" customHeight="1" thickBot="1" x14ac:dyDescent="0.4">
      <c r="A100" s="10"/>
      <c r="B100" s="1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7"/>
      <c r="P100" s="3"/>
      <c r="Q100" s="3"/>
      <c r="R100" s="7"/>
      <c r="S100" s="3"/>
      <c r="T100" s="3"/>
      <c r="U100" s="7"/>
      <c r="V100" s="3"/>
      <c r="W100" s="3"/>
      <c r="X100" s="7"/>
      <c r="Y100" s="3"/>
      <c r="Z100" s="3"/>
      <c r="AA100" s="3"/>
      <c r="AB100" s="7"/>
      <c r="AC100" s="3"/>
      <c r="AD100" s="3"/>
      <c r="AE100" s="7"/>
      <c r="AF100" s="3"/>
      <c r="AG100" s="3"/>
      <c r="AH100" s="7"/>
      <c r="AI100" s="3"/>
      <c r="AJ100" s="3"/>
      <c r="AK100" s="7"/>
      <c r="AL100" s="3"/>
      <c r="AM100" s="3"/>
      <c r="AN100" s="3"/>
      <c r="AO100" s="3"/>
      <c r="AP100" s="10"/>
      <c r="AQ100" s="11"/>
    </row>
    <row r="101" spans="1:90" s="16" customFormat="1" ht="16" customHeight="1" thickBot="1" x14ac:dyDescent="0.4">
      <c r="A101" s="10"/>
      <c r="B101" s="1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25"/>
      <c r="N101" s="315">
        <f>SUM(N95:N99)</f>
        <v>0</v>
      </c>
      <c r="O101" s="315">
        <f t="shared" ref="O101:Y101" si="46">SUM(O95:O99)</f>
        <v>0</v>
      </c>
      <c r="P101" s="315">
        <f t="shared" si="46"/>
        <v>0</v>
      </c>
      <c r="Q101" s="315">
        <f t="shared" si="46"/>
        <v>0</v>
      </c>
      <c r="R101" s="315">
        <f t="shared" si="46"/>
        <v>0</v>
      </c>
      <c r="S101" s="315">
        <f t="shared" si="46"/>
        <v>0</v>
      </c>
      <c r="T101" s="315">
        <f t="shared" si="46"/>
        <v>0</v>
      </c>
      <c r="U101" s="315">
        <f t="shared" si="46"/>
        <v>0</v>
      </c>
      <c r="V101" s="315">
        <f t="shared" si="46"/>
        <v>0</v>
      </c>
      <c r="W101" s="315">
        <f t="shared" si="46"/>
        <v>0</v>
      </c>
      <c r="X101" s="315">
        <f t="shared" si="46"/>
        <v>0</v>
      </c>
      <c r="Y101" s="315">
        <f t="shared" si="46"/>
        <v>0</v>
      </c>
      <c r="Z101" s="368"/>
      <c r="AA101" s="315">
        <f>SUM(AA95:AA99)</f>
        <v>0</v>
      </c>
      <c r="AB101" s="315">
        <f t="shared" ref="AB101:AL101" si="47">SUM(AB95:AB99)</f>
        <v>0</v>
      </c>
      <c r="AC101" s="315">
        <f t="shared" si="47"/>
        <v>0</v>
      </c>
      <c r="AD101" s="315">
        <f t="shared" si="47"/>
        <v>0</v>
      </c>
      <c r="AE101" s="315">
        <f t="shared" si="47"/>
        <v>0</v>
      </c>
      <c r="AF101" s="315">
        <f t="shared" si="47"/>
        <v>0</v>
      </c>
      <c r="AG101" s="315">
        <f t="shared" si="47"/>
        <v>0</v>
      </c>
      <c r="AH101" s="315">
        <f t="shared" si="47"/>
        <v>0</v>
      </c>
      <c r="AI101" s="315">
        <f t="shared" si="47"/>
        <v>0</v>
      </c>
      <c r="AJ101" s="315">
        <f t="shared" si="47"/>
        <v>0</v>
      </c>
      <c r="AK101" s="315">
        <f t="shared" si="47"/>
        <v>0</v>
      </c>
      <c r="AL101" s="315">
        <f t="shared" si="47"/>
        <v>0</v>
      </c>
      <c r="AM101" s="368"/>
      <c r="AN101" s="315">
        <f>SUM(AN95:AN98)</f>
        <v>0</v>
      </c>
      <c r="AO101" s="315">
        <f>SUM(AO95:AO98)</f>
        <v>0</v>
      </c>
      <c r="AP101" s="10"/>
      <c r="AQ101" s="1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 s="1186"/>
      <c r="BJ101" s="1186"/>
      <c r="BK101" s="1186"/>
      <c r="BL101" s="18"/>
      <c r="BM101" s="25"/>
      <c r="BN101"/>
      <c r="BO101" s="57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 s="1186"/>
      <c r="CH101" s="1186"/>
      <c r="CI101" s="1186"/>
      <c r="CJ101" s="18"/>
      <c r="CK101" s="25"/>
      <c r="CL101"/>
    </row>
    <row r="102" spans="1:90" s="16" customFormat="1" ht="6" customHeight="1" x14ac:dyDescent="0.25">
      <c r="A102"/>
      <c r="B102" s="12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75"/>
      <c r="P102" s="14"/>
      <c r="Q102" s="14"/>
      <c r="R102" s="75"/>
      <c r="S102" s="14"/>
      <c r="T102" s="14"/>
      <c r="U102" s="75"/>
      <c r="V102" s="14"/>
      <c r="W102" s="14"/>
      <c r="X102" s="75"/>
      <c r="Y102" s="14"/>
      <c r="Z102" s="14"/>
      <c r="AA102" s="14"/>
      <c r="AB102" s="75"/>
      <c r="AC102" s="14"/>
      <c r="AD102" s="14"/>
      <c r="AE102" s="75"/>
      <c r="AF102" s="14"/>
      <c r="AG102" s="14"/>
      <c r="AH102" s="75"/>
      <c r="AI102" s="14"/>
      <c r="AJ102" s="14"/>
      <c r="AK102" s="75"/>
      <c r="AL102" s="14"/>
      <c r="AM102" s="14"/>
      <c r="AN102" s="14"/>
      <c r="AO102" s="14"/>
      <c r="AP102" s="13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 s="57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</row>
    <row r="105" spans="1:90" ht="22.5" customHeight="1" x14ac:dyDescent="0.35">
      <c r="J105" s="29"/>
      <c r="K105" s="29"/>
    </row>
  </sheetData>
  <dataConsolidate/>
  <mergeCells count="236"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B1:AP1"/>
    <mergeCell ref="I4:K4"/>
    <mergeCell ref="I5:K5"/>
    <mergeCell ref="I6:K6"/>
    <mergeCell ref="I7:K7"/>
    <mergeCell ref="E9:J9"/>
    <mergeCell ref="N9:Y9"/>
    <mergeCell ref="AA9:AL9"/>
    <mergeCell ref="AN9:AO10"/>
    <mergeCell ref="AD10:AF10"/>
    <mergeCell ref="BJ9:BK9"/>
    <mergeCell ref="BL9:BN9"/>
    <mergeCell ref="BP9:BR9"/>
    <mergeCell ref="BS9:BU9"/>
    <mergeCell ref="BV9:CA9"/>
    <mergeCell ref="CB9:CC9"/>
    <mergeCell ref="AR9:AT9"/>
    <mergeCell ref="AU9:AW9"/>
    <mergeCell ref="AX9:BC9"/>
    <mergeCell ref="BD9:BE9"/>
    <mergeCell ref="BF9:BG9"/>
    <mergeCell ref="BH9:BI9"/>
    <mergeCell ref="CD9:CE9"/>
    <mergeCell ref="CF9:CG9"/>
    <mergeCell ref="CH9:CI9"/>
    <mergeCell ref="BV10:CA10"/>
    <mergeCell ref="CB10:CC10"/>
    <mergeCell ref="CD10:CE10"/>
    <mergeCell ref="CF10:CG10"/>
    <mergeCell ref="CH10:CI10"/>
    <mergeCell ref="CJ9:CL9"/>
    <mergeCell ref="CJ10:CL10"/>
    <mergeCell ref="BF10:BG10"/>
    <mergeCell ref="BH10:BI10"/>
    <mergeCell ref="BJ10:BK10"/>
    <mergeCell ref="BL10:BN10"/>
    <mergeCell ref="BP10:BR10"/>
    <mergeCell ref="BS10:BU10"/>
    <mergeCell ref="E11:L11"/>
    <mergeCell ref="E12:L12"/>
    <mergeCell ref="BD10:BE10"/>
    <mergeCell ref="E10:J10"/>
    <mergeCell ref="N10:P10"/>
    <mergeCell ref="Q10:S10"/>
    <mergeCell ref="T10:V10"/>
    <mergeCell ref="W10:Y10"/>
    <mergeCell ref="AA10:AC10"/>
    <mergeCell ref="AG10:AI10"/>
    <mergeCell ref="AJ10:AL10"/>
    <mergeCell ref="AR10:AT10"/>
    <mergeCell ref="AU10:AW10"/>
    <mergeCell ref="AX10:BC10"/>
    <mergeCell ref="E13:L13"/>
    <mergeCell ref="AS16:BI16"/>
    <mergeCell ref="BQ16:CG16"/>
    <mergeCell ref="E17:I17"/>
    <mergeCell ref="K17:L17"/>
    <mergeCell ref="AT17:AW17"/>
    <mergeCell ref="AX17:BI17"/>
    <mergeCell ref="BR17:BU17"/>
    <mergeCell ref="BV17:CG17"/>
    <mergeCell ref="K18:L18"/>
    <mergeCell ref="K19:L19"/>
    <mergeCell ref="K20:L20"/>
    <mergeCell ref="K21:L21"/>
    <mergeCell ref="K22:L22"/>
    <mergeCell ref="AT22:AW22"/>
    <mergeCell ref="AX22:BI22"/>
    <mergeCell ref="BR22:BU22"/>
    <mergeCell ref="BV22:CG22"/>
    <mergeCell ref="K23:L23"/>
    <mergeCell ref="AT23:AW23"/>
    <mergeCell ref="AX23:BI23"/>
    <mergeCell ref="BR23:BU23"/>
    <mergeCell ref="BV23:CG23"/>
    <mergeCell ref="K24:L24"/>
    <mergeCell ref="AT24:AW24"/>
    <mergeCell ref="AX24:BI24"/>
    <mergeCell ref="BR24:BU24"/>
    <mergeCell ref="BV24:CG24"/>
    <mergeCell ref="K27:L27"/>
    <mergeCell ref="BI29:BK29"/>
    <mergeCell ref="CG29:CI29"/>
    <mergeCell ref="K32:L32"/>
    <mergeCell ref="AS32:BI32"/>
    <mergeCell ref="BQ32:CG32"/>
    <mergeCell ref="K25:L25"/>
    <mergeCell ref="AT25:AW25"/>
    <mergeCell ref="AX25:BI25"/>
    <mergeCell ref="BR25:BU25"/>
    <mergeCell ref="BV25:CG25"/>
    <mergeCell ref="K26:L26"/>
    <mergeCell ref="AT26:AW26"/>
    <mergeCell ref="AX26:BI26"/>
    <mergeCell ref="BR26:BU26"/>
    <mergeCell ref="BV26:CG26"/>
    <mergeCell ref="K35:L35"/>
    <mergeCell ref="AT35:AW35"/>
    <mergeCell ref="AX35:BI35"/>
    <mergeCell ref="BR35:BU35"/>
    <mergeCell ref="BV35:CG35"/>
    <mergeCell ref="K36:L36"/>
    <mergeCell ref="K33:L33"/>
    <mergeCell ref="AT33:AW33"/>
    <mergeCell ref="AX33:BI33"/>
    <mergeCell ref="BR33:BU33"/>
    <mergeCell ref="BV33:CG33"/>
    <mergeCell ref="K34:L34"/>
    <mergeCell ref="AT34:AW34"/>
    <mergeCell ref="AX34:BI34"/>
    <mergeCell ref="BR34:BU34"/>
    <mergeCell ref="BV34:CG34"/>
    <mergeCell ref="K37:L37"/>
    <mergeCell ref="K38:L38"/>
    <mergeCell ref="K39:L39"/>
    <mergeCell ref="BI41:BK41"/>
    <mergeCell ref="CG41:CI41"/>
    <mergeCell ref="AS44:BD44"/>
    <mergeCell ref="BI44:BK44"/>
    <mergeCell ref="BL44:BM44"/>
    <mergeCell ref="BQ44:CB44"/>
    <mergeCell ref="CG44:CI44"/>
    <mergeCell ref="E47:H47"/>
    <mergeCell ref="BI48:BK48"/>
    <mergeCell ref="CG48:CI48"/>
    <mergeCell ref="CJ44:CK44"/>
    <mergeCell ref="E45:H45"/>
    <mergeCell ref="AT45:AV45"/>
    <mergeCell ref="BR45:BT45"/>
    <mergeCell ref="E46:H46"/>
    <mergeCell ref="AT46:AV47"/>
    <mergeCell ref="AW46:AY46"/>
    <mergeCell ref="BB46:BD46"/>
    <mergeCell ref="BL46:BM46"/>
    <mergeCell ref="BR46:BT47"/>
    <mergeCell ref="AS51:BD51"/>
    <mergeCell ref="BI51:BK51"/>
    <mergeCell ref="BL51:BM51"/>
    <mergeCell ref="BQ51:CB51"/>
    <mergeCell ref="CG51:CI51"/>
    <mergeCell ref="CJ51:CK51"/>
    <mergeCell ref="BU46:BW46"/>
    <mergeCell ref="BZ46:CB46"/>
    <mergeCell ref="CJ46:CK46"/>
    <mergeCell ref="BI57:BK57"/>
    <mergeCell ref="CG57:CI57"/>
    <mergeCell ref="D60:I60"/>
    <mergeCell ref="AS60:BD60"/>
    <mergeCell ref="BI60:BK60"/>
    <mergeCell ref="BL60:BM60"/>
    <mergeCell ref="BQ60:CB60"/>
    <mergeCell ref="CG60:CI60"/>
    <mergeCell ref="E52:H52"/>
    <mergeCell ref="AT52:AV52"/>
    <mergeCell ref="BR52:BT52"/>
    <mergeCell ref="E53:H53"/>
    <mergeCell ref="AT53:AV55"/>
    <mergeCell ref="BR53:BT55"/>
    <mergeCell ref="E54:H54"/>
    <mergeCell ref="E55:H55"/>
    <mergeCell ref="BI66:BK66"/>
    <mergeCell ref="CG66:CI66"/>
    <mergeCell ref="AS69:BD69"/>
    <mergeCell ref="BI69:BK69"/>
    <mergeCell ref="BL69:BM69"/>
    <mergeCell ref="BQ69:CB69"/>
    <mergeCell ref="CG69:CI69"/>
    <mergeCell ref="CJ60:CK60"/>
    <mergeCell ref="E61:H61"/>
    <mergeCell ref="AT61:AV61"/>
    <mergeCell ref="BR61:BT61"/>
    <mergeCell ref="E62:H62"/>
    <mergeCell ref="AT62:AV64"/>
    <mergeCell ref="BR62:BT64"/>
    <mergeCell ref="E63:H63"/>
    <mergeCell ref="E64:H64"/>
    <mergeCell ref="CJ69:CK69"/>
    <mergeCell ref="E70:H70"/>
    <mergeCell ref="AT70:AV70"/>
    <mergeCell ref="BR70:BT70"/>
    <mergeCell ref="E71:H71"/>
    <mergeCell ref="AT71:AV77"/>
    <mergeCell ref="BR71:BT77"/>
    <mergeCell ref="E72:H72"/>
    <mergeCell ref="E73:H73"/>
    <mergeCell ref="E74:H74"/>
    <mergeCell ref="E75:H75"/>
    <mergeCell ref="E76:H76"/>
    <mergeCell ref="E77:H77"/>
    <mergeCell ref="BI79:BK79"/>
    <mergeCell ref="CG79:CI79"/>
    <mergeCell ref="AS82:BD82"/>
    <mergeCell ref="BI82:BK82"/>
    <mergeCell ref="BL82:BM82"/>
    <mergeCell ref="BQ82:CB82"/>
    <mergeCell ref="CG82:CI82"/>
    <mergeCell ref="E88:H88"/>
    <mergeCell ref="BI90:BK90"/>
    <mergeCell ref="CG90:CI90"/>
    <mergeCell ref="CJ82:CK82"/>
    <mergeCell ref="E83:H83"/>
    <mergeCell ref="AT83:AV83"/>
    <mergeCell ref="BR83:BT83"/>
    <mergeCell ref="E84:H84"/>
    <mergeCell ref="AT84:AV88"/>
    <mergeCell ref="BR84:BT88"/>
    <mergeCell ref="E85:H85"/>
    <mergeCell ref="E86:H86"/>
    <mergeCell ref="E87:H87"/>
    <mergeCell ref="E98:H98"/>
    <mergeCell ref="E99:H99"/>
    <mergeCell ref="BI101:BK101"/>
    <mergeCell ref="CG101:CI101"/>
    <mergeCell ref="CJ93:CK93"/>
    <mergeCell ref="E94:H94"/>
    <mergeCell ref="AT94:AV94"/>
    <mergeCell ref="BR94:BT94"/>
    <mergeCell ref="E95:H95"/>
    <mergeCell ref="AT95:AV97"/>
    <mergeCell ref="BR95:BT97"/>
    <mergeCell ref="E96:H96"/>
    <mergeCell ref="E97:H97"/>
    <mergeCell ref="AS93:BD93"/>
    <mergeCell ref="BI93:BK93"/>
    <mergeCell ref="BL93:BM93"/>
    <mergeCell ref="BQ93:CB93"/>
    <mergeCell ref="CG93:CI93"/>
  </mergeCells>
  <dataValidations count="2">
    <dataValidation type="list" allowBlank="1" showInputMessage="1" showErrorMessage="1" sqref="CJ34:CJ39 BL34:BL39 BL18:BL27 CJ18:CJ27">
      <formula1>" Stück,h"</formula1>
    </dataValidation>
    <dataValidation type="list" allowBlank="1" showInputMessage="1" showErrorMessage="1" sqref="J84:J88 J62:J64 CC71:CC77 BE71:BE77 BE53:BE55 CC53:CC55 J22:J27 J46:J47 BE46:BE47 CC46:CC47 BE62:BE64 CC62:CC64 J53:J55 J71:J77 CC84:CC88 BE84:BE88 BE95:BE97 CC95:CC97 J95:J99">
      <formula1>country_codes</formula1>
    </dataValidation>
  </dataValidations>
  <printOptions horizontalCentered="1" verticalCentered="1"/>
  <pageMargins left="0" right="0" top="0" bottom="0" header="0" footer="0"/>
  <pageSetup paperSize="8" scale="31" orientation="portrait" r:id="rId1"/>
  <headerFooter alignWithMargins="0">
    <oddHeader>&amp;L&amp;"Arial"&amp;8&amp;K000000INTERNAL&amp;1#</oddHeader>
    <oddFooter>&amp;C&amp;G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'Skill-Level'!$C$3:$C$27</xm:f>
          </x14:formula1>
          <xm:sqref>K46:K47 K53:K55 K62:K64 K71:K77 K84:K88 K95:K99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Y209"/>
  <sheetViews>
    <sheetView zoomScale="80" zoomScaleNormal="80" workbookViewId="0">
      <pane xSplit="12" ySplit="21" topLeftCell="M22" activePane="bottomRight" state="frozen"/>
      <selection pane="topRight" activeCell="M1" sqref="M1"/>
      <selection pane="bottomLeft" activeCell="A22" sqref="A22"/>
      <selection pane="bottomRight" activeCell="N26" sqref="N26"/>
    </sheetView>
  </sheetViews>
  <sheetFormatPr baseColWidth="10" defaultColWidth="10.81640625" defaultRowHeight="13" outlineLevelRow="2" outlineLevelCol="1" x14ac:dyDescent="0.3"/>
  <cols>
    <col min="1" max="1" width="0.7265625" style="118" customWidth="1"/>
    <col min="2" max="2" width="1.26953125" style="118" customWidth="1"/>
    <col min="3" max="3" width="7.453125" style="120" bestFit="1" customWidth="1"/>
    <col min="4" max="4" width="54.1796875" style="118" customWidth="1"/>
    <col min="5" max="5" width="34.26953125" style="118" customWidth="1"/>
    <col min="6" max="6" width="3" style="118" customWidth="1"/>
    <col min="7" max="7" width="6.1796875" style="118" customWidth="1"/>
    <col min="8" max="8" width="16.453125" style="118" customWidth="1"/>
    <col min="9" max="9" width="5.453125" style="118" customWidth="1"/>
    <col min="10" max="10" width="15.1796875" style="118" bestFit="1" customWidth="1"/>
    <col min="11" max="11" width="17.54296875" style="118" bestFit="1" customWidth="1"/>
    <col min="12" max="12" width="17.7265625" style="118" customWidth="1"/>
    <col min="13" max="13" width="2.54296875" style="118" customWidth="1"/>
    <col min="14" max="14" width="26" style="118" customWidth="1"/>
    <col min="15" max="15" width="11.453125" style="119" customWidth="1"/>
    <col min="16" max="16" width="15.26953125" style="118" customWidth="1"/>
    <col min="17" max="17" width="2.26953125" style="118" customWidth="1"/>
    <col min="18" max="18" width="2.1796875" style="118" customWidth="1"/>
    <col min="19" max="19" width="8.7265625" style="118" customWidth="1" outlineLevel="1"/>
    <col min="20" max="20" width="17.7265625" style="118" customWidth="1" outlineLevel="1"/>
    <col min="21" max="21" width="14.453125" style="118" customWidth="1" outlineLevel="1"/>
    <col min="22" max="22" width="11.7265625" style="119" customWidth="1" outlineLevel="1"/>
    <col min="23" max="23" width="14.453125" style="118" customWidth="1" outlineLevel="1"/>
    <col min="24" max="24" width="1.26953125" style="118" customWidth="1" outlineLevel="1"/>
    <col min="25" max="25" width="8.7265625" style="118" customWidth="1" outlineLevel="1"/>
    <col min="26" max="26" width="17.7265625" style="118" customWidth="1" outlineLevel="1"/>
    <col min="27" max="27" width="14.453125" style="119" customWidth="1" outlineLevel="1"/>
    <col min="28" max="28" width="10.26953125" style="119" customWidth="1" outlineLevel="1"/>
    <col min="29" max="29" width="11.7265625" style="119" customWidth="1" outlineLevel="1"/>
    <col min="30" max="30" width="1.26953125" style="118" customWidth="1" outlineLevel="1"/>
    <col min="31" max="31" width="8.453125" style="118" customWidth="1" outlineLevel="1"/>
    <col min="32" max="32" width="10.26953125" style="119" customWidth="1" outlineLevel="1"/>
    <col min="33" max="33" width="13.453125" style="118" customWidth="1" outlineLevel="1"/>
    <col min="34" max="34" width="10" style="118" customWidth="1" outlineLevel="1"/>
    <col min="35" max="35" width="12" style="118" customWidth="1" outlineLevel="1"/>
    <col min="36" max="36" width="1.26953125" style="118" customWidth="1" outlineLevel="1"/>
    <col min="37" max="37" width="7.7265625" style="118" customWidth="1" outlineLevel="1"/>
    <col min="38" max="38" width="10.26953125" style="119" customWidth="1" outlineLevel="1"/>
    <col min="39" max="39" width="12.7265625" style="118" customWidth="1" outlineLevel="1"/>
    <col min="40" max="40" width="11" style="118" customWidth="1" outlineLevel="1"/>
    <col min="41" max="41" width="13.26953125" style="118" customWidth="1" outlineLevel="1"/>
    <col min="42" max="45" width="1.26953125" style="118" customWidth="1" outlineLevel="1"/>
    <col min="46" max="46" width="7.81640625" style="118" customWidth="1"/>
    <col min="47" max="47" width="8.7265625" style="118" hidden="1" customWidth="1" outlineLevel="1"/>
    <col min="48" max="48" width="17.7265625" style="118" hidden="1" customWidth="1" outlineLevel="1"/>
    <col min="49" max="49" width="14.453125" style="119" hidden="1" customWidth="1" outlineLevel="1"/>
    <col min="50" max="50" width="10.26953125" style="119" hidden="1" customWidth="1" outlineLevel="1"/>
    <col min="51" max="51" width="11.7265625" style="119" hidden="1" customWidth="1" outlineLevel="1"/>
    <col min="52" max="52" width="1.26953125" style="118" hidden="1" customWidth="1" outlineLevel="1"/>
    <col min="53" max="53" width="8.7265625" style="118" hidden="1" customWidth="1" outlineLevel="1"/>
    <col min="54" max="54" width="17.7265625" style="118" hidden="1" customWidth="1" outlineLevel="1"/>
    <col min="55" max="55" width="14.453125" style="119" hidden="1" customWidth="1" outlineLevel="1"/>
    <col min="56" max="56" width="10.26953125" style="119" hidden="1" customWidth="1" outlineLevel="1"/>
    <col min="57" max="57" width="11.7265625" style="119" hidden="1" customWidth="1" outlineLevel="1"/>
    <col min="58" max="58" width="1.26953125" style="118" hidden="1" customWidth="1" outlineLevel="1"/>
    <col min="59" max="59" width="8.453125" style="118" hidden="1" customWidth="1" outlineLevel="1"/>
    <col min="60" max="60" width="10.26953125" style="119" hidden="1" customWidth="1" outlineLevel="1"/>
    <col min="61" max="61" width="13.453125" style="118" hidden="1" customWidth="1" outlineLevel="1"/>
    <col min="62" max="62" width="7.81640625" style="118" hidden="1" customWidth="1" outlineLevel="1"/>
    <col min="63" max="63" width="12" style="118" hidden="1" customWidth="1" outlineLevel="1"/>
    <col min="64" max="64" width="1.26953125" style="118" hidden="1" customWidth="1" outlineLevel="1"/>
    <col min="65" max="65" width="7.7265625" style="118" hidden="1" customWidth="1" outlineLevel="1"/>
    <col min="66" max="66" width="10.26953125" style="119" hidden="1" customWidth="1" outlineLevel="1"/>
    <col min="67" max="67" width="12.7265625" style="118" hidden="1" customWidth="1" outlineLevel="1"/>
    <col min="68" max="68" width="11" style="118" hidden="1" customWidth="1" outlineLevel="1"/>
    <col min="69" max="69" width="13.26953125" style="118" hidden="1" customWidth="1" outlineLevel="1"/>
    <col min="70" max="73" width="1.26953125" style="118" hidden="1" customWidth="1" outlineLevel="1"/>
    <col min="74" max="74" width="7.81640625" style="118" customWidth="1" collapsed="1"/>
    <col min="75" max="75" width="8.7265625" style="118" hidden="1" customWidth="1" outlineLevel="1"/>
    <col min="76" max="76" width="17.7265625" style="118" hidden="1" customWidth="1" outlineLevel="1"/>
    <col min="77" max="77" width="14.453125" style="119" hidden="1" customWidth="1" outlineLevel="1"/>
    <col min="78" max="78" width="10.26953125" style="119" hidden="1" customWidth="1" outlineLevel="1"/>
    <col min="79" max="79" width="11.7265625" style="119" hidden="1" customWidth="1" outlineLevel="1"/>
    <col min="80" max="80" width="1.26953125" style="118" hidden="1" customWidth="1" outlineLevel="1"/>
    <col min="81" max="81" width="8.7265625" style="118" hidden="1" customWidth="1" outlineLevel="1"/>
    <col min="82" max="82" width="17.7265625" style="118" hidden="1" customWidth="1" outlineLevel="1"/>
    <col min="83" max="83" width="14.453125" style="119" hidden="1" customWidth="1" outlineLevel="1"/>
    <col min="84" max="84" width="10.26953125" style="119" hidden="1" customWidth="1" outlineLevel="1"/>
    <col min="85" max="85" width="11.7265625" style="119" hidden="1" customWidth="1" outlineLevel="1"/>
    <col min="86" max="86" width="1.26953125" style="118" hidden="1" customWidth="1" outlineLevel="1"/>
    <col min="87" max="87" width="8.453125" style="118" hidden="1" customWidth="1" outlineLevel="1"/>
    <col min="88" max="88" width="10.26953125" style="119" hidden="1" customWidth="1" outlineLevel="1"/>
    <col min="89" max="89" width="13.453125" style="118" hidden="1" customWidth="1" outlineLevel="1"/>
    <col min="90" max="90" width="7.81640625" style="118" hidden="1" customWidth="1" outlineLevel="1"/>
    <col min="91" max="91" width="12" style="118" hidden="1" customWidth="1" outlineLevel="1"/>
    <col min="92" max="92" width="1.26953125" style="118" hidden="1" customWidth="1" outlineLevel="1"/>
    <col min="93" max="93" width="7.7265625" style="118" hidden="1" customWidth="1" outlineLevel="1"/>
    <col min="94" max="94" width="10.26953125" style="119" hidden="1" customWidth="1" outlineLevel="1"/>
    <col min="95" max="95" width="12.7265625" style="118" hidden="1" customWidth="1" outlineLevel="1"/>
    <col min="96" max="96" width="11" style="118" hidden="1" customWidth="1" outlineLevel="1"/>
    <col min="97" max="97" width="13.26953125" style="118" hidden="1" customWidth="1" outlineLevel="1"/>
    <col min="98" max="101" width="1.26953125" style="118" hidden="1" customWidth="1" outlineLevel="1"/>
    <col min="102" max="102" width="7.81640625" style="118" customWidth="1" collapsed="1"/>
    <col min="103" max="103" width="8.7265625" style="118" hidden="1" customWidth="1" outlineLevel="1"/>
    <col min="104" max="104" width="17.7265625" style="118" hidden="1" customWidth="1" outlineLevel="1"/>
    <col min="105" max="105" width="14.453125" style="119" hidden="1" customWidth="1" outlineLevel="1"/>
    <col min="106" max="106" width="10.26953125" style="119" hidden="1" customWidth="1" outlineLevel="1"/>
    <col min="107" max="107" width="11.7265625" style="119" hidden="1" customWidth="1" outlineLevel="1"/>
    <col min="108" max="108" width="1.26953125" style="118" hidden="1" customWidth="1" outlineLevel="1"/>
    <col min="109" max="109" width="8.7265625" style="118" hidden="1" customWidth="1" outlineLevel="1"/>
    <col min="110" max="110" width="17.7265625" style="118" hidden="1" customWidth="1" outlineLevel="1"/>
    <col min="111" max="111" width="14.453125" style="119" hidden="1" customWidth="1" outlineLevel="1"/>
    <col min="112" max="112" width="10.26953125" style="119" hidden="1" customWidth="1" outlineLevel="1"/>
    <col min="113" max="113" width="11.7265625" style="119" hidden="1" customWidth="1" outlineLevel="1"/>
    <col min="114" max="114" width="1.26953125" style="118" hidden="1" customWidth="1" outlineLevel="1"/>
    <col min="115" max="115" width="8.453125" style="118" hidden="1" customWidth="1" outlineLevel="1"/>
    <col min="116" max="116" width="10.26953125" style="119" hidden="1" customWidth="1" outlineLevel="1"/>
    <col min="117" max="117" width="13.453125" style="118" hidden="1" customWidth="1" outlineLevel="1"/>
    <col min="118" max="118" width="7.81640625" style="118" hidden="1" customWidth="1" outlineLevel="1"/>
    <col min="119" max="119" width="12" style="118" hidden="1" customWidth="1" outlineLevel="1"/>
    <col min="120" max="120" width="1.26953125" style="118" hidden="1" customWidth="1" outlineLevel="1"/>
    <col min="121" max="121" width="7.7265625" style="118" hidden="1" customWidth="1" outlineLevel="1"/>
    <col min="122" max="122" width="10.26953125" style="119" hidden="1" customWidth="1" outlineLevel="1"/>
    <col min="123" max="123" width="12.7265625" style="118" hidden="1" customWidth="1" outlineLevel="1"/>
    <col min="124" max="124" width="11" style="118" hidden="1" customWidth="1" outlineLevel="1"/>
    <col min="125" max="125" width="13.26953125" style="118" hidden="1" customWidth="1" outlineLevel="1"/>
    <col min="126" max="129" width="1.26953125" style="118" hidden="1" customWidth="1" outlineLevel="1"/>
    <col min="130" max="130" width="2.54296875" style="118" customWidth="1" collapsed="1"/>
    <col min="131" max="131" width="17.26953125" style="118" customWidth="1"/>
    <col min="132" max="132" width="22.54296875" style="118" customWidth="1"/>
    <col min="133" max="133" width="1.7265625" style="118" customWidth="1"/>
    <col min="134" max="134" width="4.453125" style="118" customWidth="1"/>
    <col min="135" max="16384" width="10.81640625" style="118"/>
  </cols>
  <sheetData>
    <row r="1" spans="2:181" ht="28" customHeight="1" thickBot="1" x14ac:dyDescent="0.3">
      <c r="B1" s="1031"/>
      <c r="C1" s="452" t="s">
        <v>369</v>
      </c>
      <c r="D1" s="453"/>
      <c r="E1" s="453"/>
      <c r="F1" s="453"/>
      <c r="G1" s="453"/>
      <c r="H1" s="453"/>
      <c r="I1" s="453"/>
      <c r="J1" s="621"/>
      <c r="K1" s="622"/>
      <c r="L1" s="623"/>
      <c r="M1" s="547"/>
      <c r="N1" s="1060" t="s">
        <v>249</v>
      </c>
      <c r="O1" s="557"/>
      <c r="P1" s="558"/>
      <c r="Q1" s="556"/>
      <c r="R1" s="574"/>
      <c r="S1" s="557"/>
      <c r="T1" s="550"/>
      <c r="U1" s="551"/>
      <c r="V1" s="549"/>
      <c r="W1" s="549"/>
      <c r="X1" s="549"/>
      <c r="Y1" s="549"/>
      <c r="Z1" s="550"/>
      <c r="AA1" s="551"/>
      <c r="AB1" s="550"/>
      <c r="AC1" s="551"/>
      <c r="AD1" s="558"/>
      <c r="AE1" s="558"/>
      <c r="AF1" s="558"/>
      <c r="AG1" s="561"/>
      <c r="AH1" s="561"/>
      <c r="AI1" s="562"/>
      <c r="AJ1" s="564"/>
      <c r="AK1" s="563"/>
      <c r="AL1" s="561"/>
      <c r="AM1" s="565"/>
      <c r="AN1" s="558"/>
      <c r="AO1" s="557"/>
      <c r="AP1" s="567"/>
      <c r="AQ1" s="557"/>
      <c r="AR1" s="557"/>
      <c r="AS1" s="548"/>
      <c r="AT1" s="562"/>
      <c r="AU1" s="570"/>
      <c r="AV1" s="571"/>
      <c r="AW1" s="571"/>
      <c r="AX1" s="571"/>
      <c r="AY1" s="571"/>
      <c r="AZ1" s="571"/>
      <c r="BA1" s="571"/>
      <c r="BB1" s="571"/>
      <c r="BC1" s="571"/>
      <c r="BD1" s="571"/>
      <c r="BE1" s="571"/>
      <c r="BF1" s="571"/>
      <c r="BG1" s="571"/>
      <c r="BH1" s="571"/>
      <c r="BI1" s="571"/>
      <c r="BJ1" s="571"/>
      <c r="BK1" s="571"/>
      <c r="BL1" s="571"/>
      <c r="BM1" s="571"/>
      <c r="BN1" s="571"/>
      <c r="BO1" s="571"/>
      <c r="BP1" s="571"/>
      <c r="BQ1" s="571"/>
      <c r="BR1" s="571"/>
      <c r="BS1" s="571"/>
      <c r="BT1" s="571"/>
      <c r="BU1" s="572"/>
      <c r="BV1" s="562"/>
      <c r="BW1" s="570"/>
      <c r="BX1" s="571"/>
      <c r="BY1" s="571"/>
      <c r="BZ1" s="571"/>
      <c r="CA1" s="571"/>
      <c r="CB1" s="571"/>
      <c r="CC1" s="571"/>
      <c r="CD1" s="571"/>
      <c r="CE1" s="571"/>
      <c r="CF1" s="571"/>
      <c r="CG1" s="571"/>
      <c r="CH1" s="571"/>
      <c r="CI1" s="571"/>
      <c r="CJ1" s="571"/>
      <c r="CK1" s="571"/>
      <c r="CL1" s="571"/>
      <c r="CM1" s="571"/>
      <c r="CN1" s="571"/>
      <c r="CO1" s="571"/>
      <c r="CP1" s="571"/>
      <c r="CQ1" s="571"/>
      <c r="CR1" s="571"/>
      <c r="CS1" s="571"/>
      <c r="CT1" s="571"/>
      <c r="CU1" s="571"/>
      <c r="CV1" s="571"/>
      <c r="CW1" s="572"/>
      <c r="CX1" s="565"/>
      <c r="CY1" s="570"/>
      <c r="CZ1" s="571"/>
      <c r="DA1" s="571"/>
      <c r="DB1" s="571"/>
      <c r="DC1" s="571"/>
      <c r="DD1" s="571"/>
      <c r="DE1" s="571"/>
      <c r="DF1" s="571"/>
      <c r="DG1" s="571"/>
      <c r="DH1" s="571"/>
      <c r="DI1" s="571"/>
      <c r="DJ1" s="571"/>
      <c r="DK1" s="571"/>
      <c r="DL1" s="571"/>
      <c r="DM1" s="571"/>
      <c r="DN1" s="571"/>
      <c r="DO1" s="571"/>
      <c r="DP1" s="571"/>
      <c r="DQ1" s="571"/>
      <c r="DR1" s="571"/>
      <c r="DS1" s="571"/>
      <c r="DT1" s="571"/>
      <c r="DU1" s="571"/>
      <c r="DV1" s="571"/>
      <c r="DW1" s="571"/>
      <c r="DX1" s="571"/>
      <c r="DY1" s="572"/>
      <c r="DZ1" s="565"/>
      <c r="EA1" s="565"/>
      <c r="EB1" s="545"/>
      <c r="EC1" s="451"/>
    </row>
    <row r="2" spans="2:181" ht="33.75" customHeight="1" x14ac:dyDescent="0.25">
      <c r="B2" s="222"/>
      <c r="C2" s="221"/>
      <c r="D2" s="162"/>
      <c r="E2" s="162"/>
      <c r="F2" s="162"/>
      <c r="G2" s="162"/>
      <c r="H2" s="162"/>
      <c r="I2" s="162"/>
      <c r="J2" s="624"/>
      <c r="K2" s="162"/>
      <c r="L2" s="625"/>
      <c r="M2" s="162"/>
      <c r="N2" s="1035" t="s">
        <v>252</v>
      </c>
      <c r="O2" s="552"/>
      <c r="P2" s="553"/>
      <c r="Q2" s="553"/>
      <c r="R2" s="553"/>
      <c r="S2" s="553"/>
      <c r="T2" s="554"/>
      <c r="U2" s="553"/>
      <c r="V2" s="552"/>
      <c r="W2" s="553"/>
      <c r="X2" s="555"/>
      <c r="Y2" s="553"/>
      <c r="Z2" s="553"/>
      <c r="AA2" s="552"/>
      <c r="AB2" s="573"/>
      <c r="AC2" s="552"/>
      <c r="AD2" s="560"/>
      <c r="AE2" s="553"/>
      <c r="AF2" s="559"/>
      <c r="AG2" s="162"/>
      <c r="AH2" s="162"/>
      <c r="AI2" s="162"/>
      <c r="AK2" s="162"/>
      <c r="AL2" s="161"/>
      <c r="AM2" s="162"/>
      <c r="AN2" s="162"/>
      <c r="AO2" s="162"/>
      <c r="AT2" s="162"/>
      <c r="AU2" s="162"/>
      <c r="AV2" s="162"/>
      <c r="AW2" s="161"/>
      <c r="AX2" s="161"/>
      <c r="AY2" s="161"/>
      <c r="BA2" s="162"/>
      <c r="BB2" s="162"/>
      <c r="BC2" s="161"/>
      <c r="BD2" s="161"/>
      <c r="BE2" s="161"/>
      <c r="BG2" s="162"/>
      <c r="BH2" s="161"/>
      <c r="BI2" s="162"/>
      <c r="BJ2" s="162"/>
      <c r="BK2" s="162"/>
      <c r="BM2" s="162"/>
      <c r="BN2" s="161"/>
      <c r="BO2" s="162"/>
      <c r="BP2" s="162"/>
      <c r="BQ2" s="162"/>
      <c r="BV2" s="568"/>
      <c r="BW2" s="162"/>
      <c r="BX2" s="162"/>
      <c r="BY2" s="161"/>
      <c r="BZ2" s="161"/>
      <c r="CA2" s="161"/>
      <c r="CC2" s="162"/>
      <c r="CD2" s="162"/>
      <c r="CE2" s="161"/>
      <c r="CF2" s="161"/>
      <c r="CG2" s="161"/>
      <c r="CI2" s="162"/>
      <c r="CJ2" s="161"/>
      <c r="CK2" s="162"/>
      <c r="CL2" s="162"/>
      <c r="CM2" s="162"/>
      <c r="CO2" s="162"/>
      <c r="CP2" s="161"/>
      <c r="CQ2" s="162"/>
      <c r="CR2" s="162"/>
      <c r="CS2" s="162"/>
      <c r="CX2" s="546"/>
      <c r="CY2" s="162"/>
      <c r="CZ2" s="162"/>
      <c r="DA2" s="161"/>
      <c r="DB2" s="161"/>
      <c r="DC2" s="161"/>
      <c r="DE2" s="162"/>
      <c r="DF2" s="162"/>
      <c r="DG2" s="161"/>
      <c r="DH2" s="161"/>
      <c r="DI2" s="161"/>
      <c r="DK2" s="162"/>
      <c r="DL2" s="161"/>
      <c r="DM2" s="162"/>
      <c r="DN2" s="162"/>
      <c r="DO2" s="162"/>
      <c r="DQ2" s="162"/>
      <c r="DR2" s="161"/>
      <c r="DS2" s="162"/>
      <c r="DT2" s="162"/>
      <c r="DU2" s="162"/>
      <c r="DZ2" s="569"/>
      <c r="EA2" s="162"/>
      <c r="EB2" s="162"/>
      <c r="EC2" s="220"/>
    </row>
    <row r="3" spans="2:181" ht="27.75" customHeight="1" outlineLevel="1" x14ac:dyDescent="0.25">
      <c r="B3" s="219"/>
      <c r="C3" s="1283" t="s">
        <v>370</v>
      </c>
      <c r="D3" s="1284"/>
      <c r="E3" s="544">
        <v>0</v>
      </c>
      <c r="F3" s="206"/>
      <c r="G3" s="216"/>
      <c r="H3" s="216"/>
      <c r="J3" s="626"/>
      <c r="K3" s="218"/>
      <c r="L3" s="627"/>
      <c r="N3" s="1061" t="s">
        <v>255</v>
      </c>
      <c r="O3" s="217"/>
      <c r="P3" s="216"/>
      <c r="Q3" s="216"/>
      <c r="R3" s="216"/>
      <c r="S3" s="206"/>
      <c r="T3" s="206"/>
      <c r="U3" s="216"/>
      <c r="V3" s="217"/>
      <c r="W3" s="216"/>
      <c r="Y3" s="206"/>
      <c r="Z3" s="206"/>
      <c r="AA3" s="215"/>
      <c r="AB3" s="215"/>
      <c r="AC3" s="215"/>
      <c r="AE3" s="206"/>
      <c r="AF3" s="215"/>
      <c r="AT3" s="216"/>
      <c r="AU3" s="206"/>
      <c r="AV3" s="206"/>
      <c r="AW3" s="215"/>
      <c r="AX3" s="215"/>
      <c r="AY3" s="215"/>
      <c r="BA3" s="206"/>
      <c r="BB3" s="206"/>
      <c r="BC3" s="215"/>
      <c r="BD3" s="215"/>
      <c r="BE3" s="215"/>
      <c r="BG3" s="206"/>
      <c r="BH3" s="215"/>
      <c r="BV3" s="566"/>
      <c r="BW3" s="206"/>
      <c r="BX3" s="206"/>
      <c r="BY3" s="215"/>
      <c r="BZ3" s="215"/>
      <c r="CA3" s="215"/>
      <c r="CC3" s="206"/>
      <c r="CD3" s="206"/>
      <c r="CE3" s="215"/>
      <c r="CF3" s="215"/>
      <c r="CG3" s="215"/>
      <c r="CI3" s="206"/>
      <c r="CJ3" s="215"/>
      <c r="CX3" s="216"/>
      <c r="CY3" s="206"/>
      <c r="CZ3" s="206"/>
      <c r="DA3" s="215"/>
      <c r="DB3" s="215"/>
      <c r="DC3" s="215"/>
      <c r="DE3" s="206"/>
      <c r="DF3" s="206"/>
      <c r="DG3" s="215"/>
      <c r="DH3" s="215"/>
      <c r="DI3" s="215"/>
      <c r="DK3" s="206"/>
      <c r="DL3" s="215"/>
      <c r="DZ3" s="70"/>
      <c r="EA3" s="70"/>
      <c r="EB3" s="70"/>
      <c r="EC3" s="209"/>
    </row>
    <row r="4" spans="2:181" ht="22.5" customHeight="1" outlineLevel="1" thickBot="1" x14ac:dyDescent="0.3">
      <c r="B4" s="219"/>
      <c r="C4" s="1283" t="s">
        <v>371</v>
      </c>
      <c r="D4" s="1285"/>
      <c r="E4" s="543">
        <v>0</v>
      </c>
      <c r="F4" s="206"/>
      <c r="G4" s="216"/>
      <c r="H4" s="216"/>
      <c r="J4" s="626"/>
      <c r="K4" s="218"/>
      <c r="L4" s="627"/>
      <c r="N4" s="1062" t="s">
        <v>258</v>
      </c>
      <c r="O4" s="217"/>
      <c r="P4" s="216"/>
      <c r="Q4" s="216"/>
      <c r="R4" s="216"/>
      <c r="S4" s="206"/>
      <c r="T4" s="206"/>
      <c r="U4" s="216"/>
      <c r="V4" s="217"/>
      <c r="W4" s="216"/>
      <c r="Y4" s="206"/>
      <c r="Z4" s="206"/>
      <c r="AA4" s="215"/>
      <c r="AB4" s="215"/>
      <c r="AC4" s="215"/>
      <c r="AE4" s="206"/>
      <c r="AF4" s="215"/>
      <c r="AT4" s="216"/>
      <c r="AU4" s="206"/>
      <c r="AV4" s="206"/>
      <c r="AW4" s="215"/>
      <c r="AX4" s="215"/>
      <c r="AY4" s="215"/>
      <c r="BA4" s="206"/>
      <c r="BB4" s="206"/>
      <c r="BC4" s="215"/>
      <c r="BD4" s="215"/>
      <c r="BE4" s="215"/>
      <c r="BG4" s="206"/>
      <c r="BH4" s="215"/>
      <c r="BV4" s="216"/>
      <c r="BW4" s="206"/>
      <c r="BX4" s="206"/>
      <c r="BY4" s="215"/>
      <c r="BZ4" s="215"/>
      <c r="CA4" s="215"/>
      <c r="CC4" s="206"/>
      <c r="CD4" s="206"/>
      <c r="CE4" s="215"/>
      <c r="CF4" s="215"/>
      <c r="CG4" s="215"/>
      <c r="CI4" s="206"/>
      <c r="CJ4" s="215"/>
      <c r="CX4" s="216"/>
      <c r="CY4" s="206"/>
      <c r="CZ4" s="206"/>
      <c r="DA4" s="215"/>
      <c r="DB4" s="215"/>
      <c r="DC4" s="215"/>
      <c r="DE4" s="206"/>
      <c r="DF4" s="206"/>
      <c r="DG4" s="215"/>
      <c r="DH4" s="215"/>
      <c r="DI4" s="215"/>
      <c r="DK4" s="206"/>
      <c r="DL4" s="215"/>
      <c r="DZ4" s="70"/>
      <c r="EA4" s="70"/>
      <c r="EB4" s="70"/>
      <c r="EC4" s="209"/>
    </row>
    <row r="5" spans="2:181" ht="13.15" customHeight="1" thickBot="1" x14ac:dyDescent="0.3">
      <c r="B5" s="214"/>
      <c r="C5" s="213"/>
      <c r="D5" s="212"/>
      <c r="E5" s="212"/>
      <c r="F5" s="212"/>
      <c r="G5" s="212"/>
      <c r="H5" s="212"/>
      <c r="I5" s="212"/>
      <c r="J5" s="628"/>
      <c r="L5" s="625"/>
      <c r="M5" s="210"/>
      <c r="N5" s="210"/>
      <c r="O5" s="211"/>
      <c r="P5" s="210"/>
      <c r="Q5" s="210"/>
      <c r="R5" s="210"/>
      <c r="S5" s="210"/>
      <c r="T5" s="210"/>
      <c r="U5" s="210"/>
      <c r="V5" s="211"/>
      <c r="W5" s="210"/>
      <c r="Y5" s="210"/>
      <c r="Z5" s="210"/>
      <c r="AA5" s="211"/>
      <c r="AB5" s="211"/>
      <c r="AC5" s="211"/>
      <c r="AE5" s="210"/>
      <c r="AF5" s="211"/>
      <c r="AG5" s="210"/>
      <c r="AH5" s="210"/>
      <c r="AI5" s="210"/>
      <c r="AK5" s="210"/>
      <c r="AL5" s="211"/>
      <c r="AM5" s="210"/>
      <c r="AN5" s="210"/>
      <c r="AO5" s="210"/>
      <c r="AP5" s="618"/>
      <c r="AQ5" s="1026"/>
      <c r="AR5" s="1026"/>
      <c r="AS5" s="618"/>
      <c r="AT5" s="1027"/>
      <c r="AU5" s="210"/>
      <c r="AV5" s="210"/>
      <c r="AW5" s="211"/>
      <c r="AX5" s="211"/>
      <c r="AY5" s="211"/>
      <c r="BA5" s="210"/>
      <c r="BB5" s="210"/>
      <c r="BC5" s="211"/>
      <c r="BD5" s="211"/>
      <c r="BE5" s="211"/>
      <c r="BG5" s="210"/>
      <c r="BH5" s="211"/>
      <c r="BI5" s="210"/>
      <c r="BJ5" s="210"/>
      <c r="BK5" s="210"/>
      <c r="BM5" s="210"/>
      <c r="BN5" s="211"/>
      <c r="BO5" s="210"/>
      <c r="BP5" s="210"/>
      <c r="BQ5" s="210"/>
      <c r="BV5" s="210"/>
      <c r="BW5" s="210"/>
      <c r="BX5" s="210"/>
      <c r="BY5" s="211"/>
      <c r="BZ5" s="211"/>
      <c r="CA5" s="211"/>
      <c r="CC5" s="210"/>
      <c r="CD5" s="210"/>
      <c r="CE5" s="211"/>
      <c r="CF5" s="211"/>
      <c r="CG5" s="211"/>
      <c r="CI5" s="210"/>
      <c r="CJ5" s="211"/>
      <c r="CK5" s="210"/>
      <c r="CL5" s="210"/>
      <c r="CM5" s="210"/>
      <c r="CO5" s="210"/>
      <c r="CP5" s="211"/>
      <c r="CQ5" s="210"/>
      <c r="CR5" s="210"/>
      <c r="CS5" s="210"/>
      <c r="CX5" s="210"/>
      <c r="CY5" s="210"/>
      <c r="CZ5" s="210"/>
      <c r="DA5" s="211"/>
      <c r="DB5" s="211"/>
      <c r="DC5" s="211"/>
      <c r="DE5" s="210"/>
      <c r="DF5" s="210"/>
      <c r="DG5" s="211"/>
      <c r="DH5" s="211"/>
      <c r="DI5" s="211"/>
      <c r="DK5" s="210"/>
      <c r="DL5" s="211"/>
      <c r="DM5" s="210"/>
      <c r="DN5" s="210"/>
      <c r="DO5" s="210"/>
      <c r="DQ5" s="210"/>
      <c r="DR5" s="211"/>
      <c r="DS5" s="210"/>
      <c r="DT5" s="210"/>
      <c r="DU5" s="210"/>
      <c r="DZ5" s="210"/>
      <c r="EA5" s="210"/>
      <c r="EB5" s="210"/>
      <c r="EC5" s="209"/>
    </row>
    <row r="6" spans="2:181" ht="21" thickBot="1" x14ac:dyDescent="0.3">
      <c r="B6" s="208"/>
      <c r="C6" s="207"/>
      <c r="D6" s="201"/>
      <c r="E6" s="454" t="s">
        <v>286</v>
      </c>
      <c r="F6" s="200"/>
      <c r="G6" s="1275" t="s">
        <v>288</v>
      </c>
      <c r="H6" s="1276"/>
      <c r="I6" s="136"/>
      <c r="J6" s="1275" t="s">
        <v>372</v>
      </c>
      <c r="K6" s="1277"/>
      <c r="L6" s="1276"/>
      <c r="M6" s="203"/>
      <c r="O6" s="118"/>
      <c r="Q6" s="136"/>
      <c r="R6" s="136"/>
      <c r="S6" s="456" t="s">
        <v>373</v>
      </c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8"/>
      <c r="AP6" s="1028"/>
      <c r="AQ6" s="1029"/>
      <c r="AR6" s="1029"/>
      <c r="AS6" s="1029"/>
      <c r="AT6" s="1030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36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36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203"/>
      <c r="EA6" s="456" t="s">
        <v>374</v>
      </c>
      <c r="EB6" s="458"/>
      <c r="EC6" s="202"/>
      <c r="EE6" s="201"/>
      <c r="EF6" s="201"/>
      <c r="EG6" s="201"/>
      <c r="EH6" s="200"/>
      <c r="EI6" s="200"/>
      <c r="EJ6" s="200"/>
      <c r="EK6" s="199"/>
      <c r="EL6" s="199"/>
      <c r="EM6" s="199"/>
      <c r="EN6" s="199"/>
      <c r="EO6" s="199"/>
      <c r="EP6" s="199"/>
      <c r="EQ6" s="199"/>
      <c r="ER6" s="199"/>
      <c r="ES6" s="197"/>
      <c r="ET6" s="198"/>
      <c r="EU6" s="197"/>
      <c r="EV6" s="198"/>
      <c r="EW6" s="197"/>
      <c r="EX6" s="198"/>
      <c r="EY6" s="197"/>
      <c r="EZ6" s="197"/>
      <c r="FA6" s="197"/>
      <c r="FC6" s="201"/>
      <c r="FD6" s="201"/>
      <c r="FE6" s="201"/>
      <c r="FF6" s="200"/>
      <c r="FG6" s="200"/>
      <c r="FH6" s="200"/>
      <c r="FI6" s="199"/>
      <c r="FJ6" s="199"/>
      <c r="FK6" s="199"/>
      <c r="FL6" s="199"/>
      <c r="FM6" s="199"/>
      <c r="FN6" s="199"/>
      <c r="FO6" s="199"/>
      <c r="FP6" s="199"/>
      <c r="FQ6" s="197"/>
      <c r="FR6" s="198"/>
      <c r="FS6" s="197"/>
      <c r="FT6" s="198"/>
      <c r="FU6" s="197"/>
      <c r="FV6" s="198"/>
      <c r="FW6" s="197"/>
      <c r="FX6" s="197"/>
      <c r="FY6" s="197"/>
    </row>
    <row r="7" spans="2:181" ht="6" customHeight="1" thickBot="1" x14ac:dyDescent="0.35">
      <c r="B7" s="144"/>
      <c r="J7" s="628"/>
      <c r="L7" s="629"/>
      <c r="AP7" s="1025"/>
      <c r="AQ7" s="1025"/>
      <c r="AR7" s="1025"/>
      <c r="AS7" s="1025"/>
      <c r="EC7" s="150"/>
    </row>
    <row r="8" spans="2:181" ht="21" thickBot="1" x14ac:dyDescent="0.3">
      <c r="B8" s="208"/>
      <c r="C8" s="207"/>
      <c r="D8" s="201"/>
      <c r="E8" s="454">
        <f>EB192</f>
        <v>0</v>
      </c>
      <c r="F8" s="812"/>
      <c r="G8" s="1275">
        <f>EB198</f>
        <v>0</v>
      </c>
      <c r="H8" s="1276"/>
      <c r="I8" s="813"/>
      <c r="J8" s="1275">
        <f>E8+G8</f>
        <v>0</v>
      </c>
      <c r="K8" s="1277"/>
      <c r="L8" s="1276"/>
      <c r="M8" s="203"/>
      <c r="N8" s="206"/>
      <c r="O8" s="206"/>
      <c r="P8" s="206"/>
      <c r="Q8" s="136"/>
      <c r="R8" s="136"/>
      <c r="S8" s="241" t="s">
        <v>375</v>
      </c>
      <c r="T8" s="241"/>
      <c r="U8" s="241"/>
      <c r="V8" s="241"/>
      <c r="W8" s="242"/>
      <c r="X8" s="243"/>
      <c r="Y8" s="241" t="s">
        <v>375</v>
      </c>
      <c r="Z8" s="244"/>
      <c r="AA8" s="241"/>
      <c r="AB8" s="241"/>
      <c r="AC8" s="241"/>
      <c r="AD8" s="243"/>
      <c r="AE8" s="244" t="s">
        <v>375</v>
      </c>
      <c r="AF8" s="241"/>
      <c r="AG8" s="241"/>
      <c r="AH8" s="241"/>
      <c r="AI8" s="240"/>
      <c r="AJ8" s="243"/>
      <c r="AK8" s="244" t="s">
        <v>375</v>
      </c>
      <c r="AL8" s="241"/>
      <c r="AM8" s="241"/>
      <c r="AN8" s="241"/>
      <c r="AO8" s="240"/>
      <c r="AQ8" s="1025"/>
      <c r="AS8" s="1025"/>
      <c r="AT8" s="136"/>
      <c r="AU8" s="204" t="s">
        <v>39</v>
      </c>
      <c r="AV8" s="205"/>
      <c r="AW8" s="204"/>
      <c r="AX8" s="204"/>
      <c r="AY8" s="204"/>
      <c r="BA8" s="204" t="s">
        <v>39</v>
      </c>
      <c r="BB8" s="205"/>
      <c r="BC8" s="204"/>
      <c r="BD8" s="204"/>
      <c r="BE8" s="204"/>
      <c r="BG8" s="205" t="s">
        <v>39</v>
      </c>
      <c r="BH8" s="204"/>
      <c r="BI8" s="204"/>
      <c r="BJ8" s="204"/>
      <c r="BK8" s="143"/>
      <c r="BM8" s="205" t="s">
        <v>39</v>
      </c>
      <c r="BN8" s="204"/>
      <c r="BO8" s="204"/>
      <c r="BP8" s="204"/>
      <c r="BQ8" s="143"/>
      <c r="BV8" s="136"/>
      <c r="BW8" s="204" t="s">
        <v>39</v>
      </c>
      <c r="BX8" s="205"/>
      <c r="BY8" s="204"/>
      <c r="BZ8" s="204"/>
      <c r="CA8" s="204"/>
      <c r="CC8" s="204" t="s">
        <v>39</v>
      </c>
      <c r="CD8" s="205"/>
      <c r="CE8" s="204"/>
      <c r="CF8" s="204"/>
      <c r="CG8" s="204"/>
      <c r="CI8" s="205" t="s">
        <v>39</v>
      </c>
      <c r="CJ8" s="204"/>
      <c r="CK8" s="204"/>
      <c r="CL8" s="204"/>
      <c r="CM8" s="143"/>
      <c r="CO8" s="205" t="s">
        <v>39</v>
      </c>
      <c r="CP8" s="204"/>
      <c r="CQ8" s="204"/>
      <c r="CR8" s="204"/>
      <c r="CS8" s="143"/>
      <c r="CX8" s="136"/>
      <c r="CY8" s="204" t="s">
        <v>39</v>
      </c>
      <c r="CZ8" s="205"/>
      <c r="DA8" s="204"/>
      <c r="DB8" s="204"/>
      <c r="DC8" s="204"/>
      <c r="DE8" s="204" t="s">
        <v>39</v>
      </c>
      <c r="DF8" s="205"/>
      <c r="DG8" s="204"/>
      <c r="DH8" s="204"/>
      <c r="DI8" s="204"/>
      <c r="DK8" s="205" t="s">
        <v>39</v>
      </c>
      <c r="DL8" s="204"/>
      <c r="DM8" s="204"/>
      <c r="DN8" s="204"/>
      <c r="DO8" s="143"/>
      <c r="DQ8" s="205" t="s">
        <v>39</v>
      </c>
      <c r="DR8" s="204"/>
      <c r="DS8" s="204"/>
      <c r="DT8" s="204"/>
      <c r="DU8" s="143"/>
      <c r="DZ8" s="203"/>
      <c r="EA8" s="136"/>
      <c r="EB8" s="136"/>
      <c r="EC8" s="202"/>
      <c r="EE8" s="201"/>
      <c r="EF8" s="201"/>
      <c r="EG8" s="201"/>
      <c r="EH8" s="200"/>
      <c r="EI8" s="200"/>
      <c r="EJ8" s="200"/>
      <c r="EK8" s="199"/>
      <c r="EL8" s="199"/>
      <c r="EM8" s="199"/>
      <c r="EN8" s="199"/>
      <c r="EO8" s="199"/>
      <c r="EP8" s="199"/>
      <c r="EQ8" s="199"/>
      <c r="ER8" s="199"/>
      <c r="ES8" s="197"/>
      <c r="ET8" s="198"/>
      <c r="EU8" s="197"/>
      <c r="EV8" s="198"/>
      <c r="EW8" s="197"/>
      <c r="EX8" s="198"/>
      <c r="EY8" s="197"/>
      <c r="EZ8" s="197"/>
      <c r="FA8" s="197"/>
      <c r="FC8" s="201"/>
      <c r="FD8" s="201"/>
      <c r="FE8" s="201"/>
      <c r="FF8" s="200"/>
      <c r="FG8" s="200"/>
      <c r="FH8" s="200"/>
      <c r="FI8" s="199"/>
      <c r="FJ8" s="199"/>
      <c r="FK8" s="199"/>
      <c r="FL8" s="199"/>
      <c r="FM8" s="199"/>
      <c r="FN8" s="199"/>
      <c r="FO8" s="199"/>
      <c r="FP8" s="199"/>
      <c r="FQ8" s="197"/>
      <c r="FR8" s="198"/>
      <c r="FS8" s="197"/>
      <c r="FT8" s="198"/>
      <c r="FU8" s="197"/>
      <c r="FV8" s="198"/>
      <c r="FW8" s="197"/>
      <c r="FX8" s="197"/>
      <c r="FY8" s="197"/>
    </row>
    <row r="9" spans="2:181" ht="6" customHeight="1" x14ac:dyDescent="0.3">
      <c r="B9" s="144"/>
      <c r="J9" s="628"/>
      <c r="L9" s="629"/>
      <c r="AT9" s="125"/>
      <c r="AU9" s="125"/>
      <c r="AV9" s="125"/>
      <c r="AW9" s="126"/>
      <c r="AX9" s="126"/>
      <c r="AY9" s="126"/>
      <c r="BA9" s="125"/>
      <c r="BB9" s="125"/>
      <c r="BC9" s="126"/>
      <c r="BD9" s="126"/>
      <c r="BE9" s="126"/>
      <c r="BG9" s="125"/>
      <c r="BH9" s="126"/>
      <c r="BI9" s="125"/>
      <c r="BJ9" s="125"/>
      <c r="BK9" s="125"/>
      <c r="BM9" s="125"/>
      <c r="BN9" s="126"/>
      <c r="BO9" s="125"/>
      <c r="BP9" s="125"/>
      <c r="BQ9" s="125"/>
      <c r="BV9" s="125"/>
      <c r="BW9" s="125"/>
      <c r="BX9" s="125"/>
      <c r="BY9" s="126"/>
      <c r="BZ9" s="126"/>
      <c r="CA9" s="126"/>
      <c r="CC9" s="125"/>
      <c r="CD9" s="125"/>
      <c r="CE9" s="126"/>
      <c r="CF9" s="126"/>
      <c r="CG9" s="126"/>
      <c r="CI9" s="125"/>
      <c r="CJ9" s="126"/>
      <c r="CK9" s="125"/>
      <c r="CL9" s="125"/>
      <c r="CM9" s="125"/>
      <c r="CO9" s="125"/>
      <c r="CP9" s="126"/>
      <c r="CQ9" s="125"/>
      <c r="CR9" s="125"/>
      <c r="CS9" s="125"/>
      <c r="CX9" s="125"/>
      <c r="CY9" s="125"/>
      <c r="CZ9" s="125"/>
      <c r="DA9" s="126"/>
      <c r="DB9" s="126"/>
      <c r="DC9" s="126"/>
      <c r="DE9" s="125"/>
      <c r="DF9" s="125"/>
      <c r="DG9" s="126"/>
      <c r="DH9" s="126"/>
      <c r="DI9" s="126"/>
      <c r="DK9" s="125"/>
      <c r="DL9" s="126"/>
      <c r="DM9" s="125"/>
      <c r="DN9" s="125"/>
      <c r="DO9" s="125"/>
      <c r="DQ9" s="125"/>
      <c r="DR9" s="126"/>
      <c r="DS9" s="125"/>
      <c r="DT9" s="125"/>
      <c r="DU9" s="125"/>
      <c r="DZ9" s="125"/>
      <c r="EA9" s="125"/>
      <c r="EB9" s="125"/>
      <c r="EC9" s="196"/>
    </row>
    <row r="10" spans="2:181" ht="6" customHeight="1" thickBot="1" x14ac:dyDescent="0.35">
      <c r="B10" s="144"/>
      <c r="J10" s="628"/>
      <c r="L10" s="629"/>
      <c r="AT10" s="617"/>
      <c r="EC10" s="148"/>
    </row>
    <row r="11" spans="2:181" ht="22.5" customHeight="1" x14ac:dyDescent="0.25">
      <c r="B11" s="144"/>
      <c r="C11" s="147"/>
      <c r="D11" s="735"/>
      <c r="E11" s="138"/>
      <c r="F11" s="138"/>
      <c r="G11" s="138"/>
      <c r="H11" s="138"/>
      <c r="I11" s="138"/>
      <c r="J11" s="630"/>
      <c r="K11" s="138"/>
      <c r="L11" s="631"/>
      <c r="M11" s="142"/>
      <c r="N11" s="138"/>
      <c r="O11" s="146"/>
      <c r="P11" s="136"/>
      <c r="Q11" s="136"/>
      <c r="R11" s="136"/>
      <c r="S11" s="503" t="s">
        <v>286</v>
      </c>
      <c r="T11" s="504"/>
      <c r="U11" s="505"/>
      <c r="V11" s="506"/>
      <c r="W11" s="505">
        <f>SUM(W193:W195)</f>
        <v>0</v>
      </c>
      <c r="X11" s="507"/>
      <c r="Y11" s="504"/>
      <c r="Z11" s="504"/>
      <c r="AA11" s="505"/>
      <c r="AB11" s="506"/>
      <c r="AC11" s="505">
        <f>SUM(AC193:AC195)</f>
        <v>0</v>
      </c>
      <c r="AD11" s="507"/>
      <c r="AE11" s="504"/>
      <c r="AF11" s="504"/>
      <c r="AG11" s="505"/>
      <c r="AH11" s="506"/>
      <c r="AI11" s="505">
        <f>SUM(AI193:AI195)</f>
        <v>0</v>
      </c>
      <c r="AJ11" s="507"/>
      <c r="AK11" s="504"/>
      <c r="AL11" s="504"/>
      <c r="AM11" s="505"/>
      <c r="AN11" s="506"/>
      <c r="AO11" s="508">
        <f>SUM(AO193:AO195)</f>
        <v>0</v>
      </c>
      <c r="AT11" s="136"/>
      <c r="AU11" s="139" t="s">
        <v>40</v>
      </c>
      <c r="AV11" s="135"/>
      <c r="AW11" s="134"/>
      <c r="AX11" s="133"/>
      <c r="AY11" s="131">
        <f>SUM(AY193:AY195)</f>
        <v>0</v>
      </c>
      <c r="BA11" s="139"/>
      <c r="BB11" s="135"/>
      <c r="BC11" s="134"/>
      <c r="BD11" s="133"/>
      <c r="BE11" s="131">
        <f>SUM(BE193:BE195)</f>
        <v>0</v>
      </c>
      <c r="BG11" s="139"/>
      <c r="BH11" s="135"/>
      <c r="BI11" s="134"/>
      <c r="BJ11" s="133"/>
      <c r="BK11" s="131">
        <f>SUM(BK193:BK195)</f>
        <v>0</v>
      </c>
      <c r="BM11" s="139"/>
      <c r="BN11" s="135"/>
      <c r="BO11" s="134"/>
      <c r="BP11" s="133"/>
      <c r="BQ11" s="131">
        <f>SUM(BQ193:BQ195)</f>
        <v>0</v>
      </c>
      <c r="BV11" s="136"/>
      <c r="BW11" s="139" t="s">
        <v>40</v>
      </c>
      <c r="BX11" s="135"/>
      <c r="BY11" s="134"/>
      <c r="BZ11" s="133"/>
      <c r="CA11" s="131">
        <f>SUM(CA193:CA195)</f>
        <v>0</v>
      </c>
      <c r="CC11" s="139"/>
      <c r="CD11" s="135"/>
      <c r="CE11" s="134"/>
      <c r="CF11" s="133"/>
      <c r="CG11" s="131">
        <f>SUM(CG193:CG195)</f>
        <v>0</v>
      </c>
      <c r="CI11" s="139"/>
      <c r="CJ11" s="135"/>
      <c r="CK11" s="134"/>
      <c r="CL11" s="133"/>
      <c r="CM11" s="131">
        <f>SUM(CM193:CM195)</f>
        <v>0</v>
      </c>
      <c r="CO11" s="139"/>
      <c r="CP11" s="135"/>
      <c r="CQ11" s="134"/>
      <c r="CR11" s="133"/>
      <c r="CS11" s="131">
        <f>SUM(CS193:CS195)</f>
        <v>0</v>
      </c>
      <c r="CX11" s="136"/>
      <c r="CY11" s="139" t="s">
        <v>40</v>
      </c>
      <c r="CZ11" s="135"/>
      <c r="DA11" s="134"/>
      <c r="DB11" s="133"/>
      <c r="DC11" s="131">
        <f>SUM(DC193:DC195)</f>
        <v>0</v>
      </c>
      <c r="DE11" s="139"/>
      <c r="DF11" s="135"/>
      <c r="DG11" s="134"/>
      <c r="DH11" s="133"/>
      <c r="DI11" s="131">
        <f>SUM(DI193:DI195)</f>
        <v>0</v>
      </c>
      <c r="DK11" s="139"/>
      <c r="DL11" s="135"/>
      <c r="DM11" s="134"/>
      <c r="DN11" s="133"/>
      <c r="DO11" s="131">
        <f>SUM(DO193:DO195)</f>
        <v>0</v>
      </c>
      <c r="DQ11" s="139"/>
      <c r="DR11" s="135"/>
      <c r="DS11" s="134"/>
      <c r="DT11" s="133"/>
      <c r="DU11" s="131">
        <f>SUM(DU193:DU195)</f>
        <v>0</v>
      </c>
      <c r="DZ11" s="142"/>
      <c r="EA11" s="460"/>
      <c r="EB11" s="461">
        <f>SUM(EB12:EB14)</f>
        <v>0</v>
      </c>
      <c r="EC11" s="145"/>
    </row>
    <row r="12" spans="2:181" ht="22.5" hidden="1" customHeight="1" outlineLevel="1" x14ac:dyDescent="0.25">
      <c r="B12" s="144"/>
      <c r="C12" s="147"/>
      <c r="D12" s="138"/>
      <c r="E12" s="138"/>
      <c r="F12" s="138"/>
      <c r="G12" s="138"/>
      <c r="H12" s="138"/>
      <c r="I12" s="138"/>
      <c r="J12" s="630"/>
      <c r="K12" s="138"/>
      <c r="L12" s="631"/>
      <c r="M12" s="142"/>
      <c r="N12" s="138"/>
      <c r="O12" s="146"/>
      <c r="P12" s="136"/>
      <c r="Q12" s="136"/>
      <c r="R12" s="136"/>
      <c r="S12" s="509" t="s">
        <v>134</v>
      </c>
      <c r="T12" s="500"/>
      <c r="U12" s="455"/>
      <c r="V12" s="501"/>
      <c r="W12" s="455">
        <f>W135</f>
        <v>0</v>
      </c>
      <c r="X12" s="459"/>
      <c r="Y12" s="500"/>
      <c r="Z12" s="500"/>
      <c r="AA12" s="455"/>
      <c r="AB12" s="501"/>
      <c r="AC12" s="455">
        <f>AC135</f>
        <v>0</v>
      </c>
      <c r="AD12" s="459"/>
      <c r="AE12" s="500"/>
      <c r="AF12" s="500"/>
      <c r="AG12" s="455"/>
      <c r="AH12" s="501"/>
      <c r="AI12" s="455">
        <f>AI135</f>
        <v>0</v>
      </c>
      <c r="AJ12" s="459"/>
      <c r="AK12" s="500"/>
      <c r="AL12" s="500"/>
      <c r="AM12" s="455"/>
      <c r="AN12" s="501"/>
      <c r="AO12" s="510">
        <f>AO135</f>
        <v>0</v>
      </c>
      <c r="AT12" s="136"/>
      <c r="AU12" s="229" t="s">
        <v>135</v>
      </c>
      <c r="AV12" s="230"/>
      <c r="AW12" s="231"/>
      <c r="AX12" s="232"/>
      <c r="AY12" s="233">
        <f>AY135</f>
        <v>0</v>
      </c>
      <c r="BA12" s="229"/>
      <c r="BB12" s="230"/>
      <c r="BC12" s="231"/>
      <c r="BD12" s="232"/>
      <c r="BE12" s="233">
        <f>BE135</f>
        <v>0</v>
      </c>
      <c r="BG12" s="229"/>
      <c r="BH12" s="230"/>
      <c r="BI12" s="231"/>
      <c r="BJ12" s="232"/>
      <c r="BK12" s="233">
        <f>BK135</f>
        <v>0</v>
      </c>
      <c r="BM12" s="229"/>
      <c r="BN12" s="230"/>
      <c r="BO12" s="231"/>
      <c r="BP12" s="232"/>
      <c r="BQ12" s="233">
        <f>BQ135</f>
        <v>0</v>
      </c>
      <c r="BV12" s="136"/>
      <c r="BW12" s="229" t="s">
        <v>135</v>
      </c>
      <c r="BX12" s="230"/>
      <c r="BY12" s="231"/>
      <c r="BZ12" s="232"/>
      <c r="CA12" s="233">
        <f>CA135</f>
        <v>0</v>
      </c>
      <c r="CC12" s="229"/>
      <c r="CD12" s="230"/>
      <c r="CE12" s="231"/>
      <c r="CF12" s="232"/>
      <c r="CG12" s="233">
        <f>CG135</f>
        <v>0</v>
      </c>
      <c r="CI12" s="229"/>
      <c r="CJ12" s="230"/>
      <c r="CK12" s="231"/>
      <c r="CL12" s="232"/>
      <c r="CM12" s="233">
        <f>CM135</f>
        <v>0</v>
      </c>
      <c r="CO12" s="229"/>
      <c r="CP12" s="230"/>
      <c r="CQ12" s="231"/>
      <c r="CR12" s="232"/>
      <c r="CS12" s="233">
        <f>CS135</f>
        <v>0</v>
      </c>
      <c r="CX12" s="136"/>
      <c r="CY12" s="229" t="s">
        <v>135</v>
      </c>
      <c r="CZ12" s="230"/>
      <c r="DA12" s="231"/>
      <c r="DB12" s="232"/>
      <c r="DC12" s="233">
        <f>DC135</f>
        <v>0</v>
      </c>
      <c r="DE12" s="229"/>
      <c r="DF12" s="230"/>
      <c r="DG12" s="231"/>
      <c r="DH12" s="232"/>
      <c r="DI12" s="233">
        <f>DI135</f>
        <v>0</v>
      </c>
      <c r="DK12" s="229"/>
      <c r="DL12" s="230"/>
      <c r="DM12" s="231"/>
      <c r="DN12" s="232"/>
      <c r="DO12" s="233">
        <f>DO135</f>
        <v>0</v>
      </c>
      <c r="DQ12" s="229"/>
      <c r="DR12" s="230"/>
      <c r="DS12" s="231"/>
      <c r="DT12" s="232"/>
      <c r="DU12" s="233">
        <f>DU135</f>
        <v>0</v>
      </c>
      <c r="DZ12" s="142"/>
      <c r="EA12" s="462"/>
      <c r="EB12" s="463">
        <f>EB135</f>
        <v>0</v>
      </c>
      <c r="EC12" s="145"/>
    </row>
    <row r="13" spans="2:181" ht="22.5" hidden="1" customHeight="1" outlineLevel="1" x14ac:dyDescent="0.25">
      <c r="B13" s="144"/>
      <c r="C13" s="147"/>
      <c r="D13" s="138"/>
      <c r="E13" s="138"/>
      <c r="F13" s="138"/>
      <c r="G13" s="138"/>
      <c r="H13" s="138"/>
      <c r="I13" s="138"/>
      <c r="J13" s="630"/>
      <c r="K13" s="138"/>
      <c r="L13" s="631"/>
      <c r="M13" s="142"/>
      <c r="N13" s="138"/>
      <c r="O13" s="146"/>
      <c r="P13" s="136"/>
      <c r="Q13" s="136"/>
      <c r="R13" s="136"/>
      <c r="S13" s="509" t="s">
        <v>136</v>
      </c>
      <c r="T13" s="500"/>
      <c r="U13" s="455"/>
      <c r="V13" s="501"/>
      <c r="W13" s="455">
        <f>W170</f>
        <v>0</v>
      </c>
      <c r="X13" s="459"/>
      <c r="Y13" s="500"/>
      <c r="Z13" s="500"/>
      <c r="AA13" s="455"/>
      <c r="AB13" s="501"/>
      <c r="AC13" s="455">
        <f>AC170</f>
        <v>0</v>
      </c>
      <c r="AD13" s="459"/>
      <c r="AE13" s="500"/>
      <c r="AF13" s="500"/>
      <c r="AG13" s="455"/>
      <c r="AH13" s="501"/>
      <c r="AI13" s="455">
        <f>AI170</f>
        <v>0</v>
      </c>
      <c r="AJ13" s="459"/>
      <c r="AK13" s="500"/>
      <c r="AL13" s="500"/>
      <c r="AM13" s="455"/>
      <c r="AN13" s="501"/>
      <c r="AO13" s="510">
        <f>AO170</f>
        <v>0</v>
      </c>
      <c r="AT13" s="136"/>
      <c r="AU13" s="229" t="s">
        <v>137</v>
      </c>
      <c r="AV13" s="230"/>
      <c r="AW13" s="231"/>
      <c r="AX13" s="232"/>
      <c r="AY13" s="233">
        <f>AY170</f>
        <v>0</v>
      </c>
      <c r="BA13" s="229"/>
      <c r="BB13" s="230"/>
      <c r="BC13" s="231"/>
      <c r="BD13" s="232"/>
      <c r="BE13" s="233">
        <f>BE170</f>
        <v>0</v>
      </c>
      <c r="BG13" s="229"/>
      <c r="BH13" s="230"/>
      <c r="BI13" s="231"/>
      <c r="BJ13" s="232"/>
      <c r="BK13" s="233">
        <f>BK170</f>
        <v>0</v>
      </c>
      <c r="BM13" s="229"/>
      <c r="BN13" s="230"/>
      <c r="BO13" s="231"/>
      <c r="BP13" s="232"/>
      <c r="BQ13" s="233">
        <f>BQ170</f>
        <v>0</v>
      </c>
      <c r="BV13" s="136"/>
      <c r="BW13" s="229" t="s">
        <v>137</v>
      </c>
      <c r="BX13" s="230"/>
      <c r="BY13" s="231"/>
      <c r="BZ13" s="232"/>
      <c r="CA13" s="233">
        <f>CA170</f>
        <v>0</v>
      </c>
      <c r="CC13" s="229"/>
      <c r="CD13" s="230"/>
      <c r="CE13" s="231"/>
      <c r="CF13" s="232"/>
      <c r="CG13" s="233">
        <f>CG170</f>
        <v>0</v>
      </c>
      <c r="CI13" s="229"/>
      <c r="CJ13" s="230"/>
      <c r="CK13" s="231"/>
      <c r="CL13" s="232"/>
      <c r="CM13" s="233">
        <f>CM170</f>
        <v>0</v>
      </c>
      <c r="CO13" s="229"/>
      <c r="CP13" s="230"/>
      <c r="CQ13" s="231"/>
      <c r="CR13" s="232"/>
      <c r="CS13" s="233">
        <f>CS170</f>
        <v>0</v>
      </c>
      <c r="CX13" s="136"/>
      <c r="CY13" s="229" t="s">
        <v>137</v>
      </c>
      <c r="CZ13" s="230"/>
      <c r="DA13" s="231"/>
      <c r="DB13" s="232"/>
      <c r="DC13" s="233">
        <f>DC170</f>
        <v>0</v>
      </c>
      <c r="DE13" s="229"/>
      <c r="DF13" s="230"/>
      <c r="DG13" s="231"/>
      <c r="DH13" s="232"/>
      <c r="DI13" s="233">
        <f>DI170</f>
        <v>0</v>
      </c>
      <c r="DK13" s="229"/>
      <c r="DL13" s="230"/>
      <c r="DM13" s="231"/>
      <c r="DN13" s="232"/>
      <c r="DO13" s="233">
        <f>DO170</f>
        <v>0</v>
      </c>
      <c r="DQ13" s="229"/>
      <c r="DR13" s="230"/>
      <c r="DS13" s="231"/>
      <c r="DT13" s="232"/>
      <c r="DU13" s="233">
        <f>DU170</f>
        <v>0</v>
      </c>
      <c r="DZ13" s="142"/>
      <c r="EA13" s="462"/>
      <c r="EB13" s="463">
        <f>EB170</f>
        <v>0</v>
      </c>
      <c r="EC13" s="145"/>
    </row>
    <row r="14" spans="2:181" ht="22.5" hidden="1" customHeight="1" outlineLevel="1" x14ac:dyDescent="0.25">
      <c r="B14" s="144"/>
      <c r="C14" s="147"/>
      <c r="D14" s="138"/>
      <c r="E14" s="138"/>
      <c r="F14" s="138"/>
      <c r="G14" s="138"/>
      <c r="H14" s="138"/>
      <c r="I14" s="138"/>
      <c r="J14" s="630"/>
      <c r="K14" s="138"/>
      <c r="L14" s="631"/>
      <c r="M14" s="142"/>
      <c r="N14" s="138"/>
      <c r="O14" s="146"/>
      <c r="P14" s="136"/>
      <c r="Q14" s="136"/>
      <c r="R14" s="136"/>
      <c r="S14" s="509" t="s">
        <v>138</v>
      </c>
      <c r="T14" s="500"/>
      <c r="U14" s="455"/>
      <c r="V14" s="501"/>
      <c r="W14" s="455">
        <f>W189</f>
        <v>0</v>
      </c>
      <c r="X14" s="459"/>
      <c r="Y14" s="500"/>
      <c r="Z14" s="500"/>
      <c r="AA14" s="455"/>
      <c r="AB14" s="501"/>
      <c r="AC14" s="455">
        <f>AC189</f>
        <v>0</v>
      </c>
      <c r="AD14" s="459"/>
      <c r="AE14" s="500"/>
      <c r="AF14" s="500"/>
      <c r="AG14" s="455"/>
      <c r="AH14" s="501"/>
      <c r="AI14" s="455">
        <f>AI189</f>
        <v>0</v>
      </c>
      <c r="AJ14" s="459"/>
      <c r="AK14" s="500"/>
      <c r="AL14" s="500"/>
      <c r="AM14" s="455"/>
      <c r="AN14" s="501"/>
      <c r="AO14" s="510">
        <f>AO189</f>
        <v>0</v>
      </c>
      <c r="AT14" s="136"/>
      <c r="AU14" s="229" t="s">
        <v>138</v>
      </c>
      <c r="AV14" s="230"/>
      <c r="AW14" s="231"/>
      <c r="AX14" s="232"/>
      <c r="AY14" s="233">
        <f>AY189</f>
        <v>0</v>
      </c>
      <c r="BA14" s="229"/>
      <c r="BB14" s="230"/>
      <c r="BC14" s="231"/>
      <c r="BD14" s="232"/>
      <c r="BE14" s="233">
        <f>BE189</f>
        <v>0</v>
      </c>
      <c r="BG14" s="229"/>
      <c r="BH14" s="230"/>
      <c r="BI14" s="231"/>
      <c r="BJ14" s="232"/>
      <c r="BK14" s="233">
        <f>BK189</f>
        <v>0</v>
      </c>
      <c r="BM14" s="229"/>
      <c r="BN14" s="230"/>
      <c r="BO14" s="231"/>
      <c r="BP14" s="232"/>
      <c r="BQ14" s="233">
        <f>BQ189</f>
        <v>0</v>
      </c>
      <c r="BV14" s="136"/>
      <c r="BW14" s="229" t="s">
        <v>138</v>
      </c>
      <c r="BX14" s="230"/>
      <c r="BY14" s="231"/>
      <c r="BZ14" s="232"/>
      <c r="CA14" s="233">
        <f>CA189</f>
        <v>0</v>
      </c>
      <c r="CC14" s="229"/>
      <c r="CD14" s="230"/>
      <c r="CE14" s="231"/>
      <c r="CF14" s="232"/>
      <c r="CG14" s="233">
        <f>CG189</f>
        <v>0</v>
      </c>
      <c r="CI14" s="229"/>
      <c r="CJ14" s="230"/>
      <c r="CK14" s="231"/>
      <c r="CL14" s="232"/>
      <c r="CM14" s="233">
        <f>CM189</f>
        <v>0</v>
      </c>
      <c r="CO14" s="229"/>
      <c r="CP14" s="230"/>
      <c r="CQ14" s="231"/>
      <c r="CR14" s="232"/>
      <c r="CS14" s="233">
        <f>CS189</f>
        <v>0</v>
      </c>
      <c r="CX14" s="136"/>
      <c r="CY14" s="229" t="s">
        <v>138</v>
      </c>
      <c r="CZ14" s="230"/>
      <c r="DA14" s="231"/>
      <c r="DB14" s="232"/>
      <c r="DC14" s="233">
        <f>DC189</f>
        <v>0</v>
      </c>
      <c r="DE14" s="229"/>
      <c r="DF14" s="230"/>
      <c r="DG14" s="231"/>
      <c r="DH14" s="232"/>
      <c r="DI14" s="233">
        <f>DI189</f>
        <v>0</v>
      </c>
      <c r="DK14" s="229"/>
      <c r="DL14" s="230"/>
      <c r="DM14" s="231"/>
      <c r="DN14" s="232"/>
      <c r="DO14" s="233">
        <f>DO189</f>
        <v>0</v>
      </c>
      <c r="DQ14" s="229"/>
      <c r="DR14" s="230"/>
      <c r="DS14" s="231"/>
      <c r="DT14" s="232"/>
      <c r="DU14" s="233">
        <f>DU189</f>
        <v>0</v>
      </c>
      <c r="DZ14" s="142"/>
      <c r="EA14" s="462"/>
      <c r="EB14" s="463">
        <f>EB189</f>
        <v>0</v>
      </c>
      <c r="EC14" s="145"/>
    </row>
    <row r="15" spans="2:181" ht="22.5" customHeight="1" collapsed="1" x14ac:dyDescent="0.25">
      <c r="B15" s="144"/>
      <c r="C15" s="147"/>
      <c r="D15" s="138"/>
      <c r="E15" s="138"/>
      <c r="F15" s="138"/>
      <c r="G15" s="138"/>
      <c r="H15" s="138"/>
      <c r="I15" s="138"/>
      <c r="J15" s="630"/>
      <c r="K15" s="138"/>
      <c r="L15" s="631"/>
      <c r="M15" s="142"/>
      <c r="N15" s="138"/>
      <c r="O15" s="146"/>
      <c r="P15" s="136"/>
      <c r="Q15" s="136"/>
      <c r="R15" s="136"/>
      <c r="S15" s="509" t="s">
        <v>376</v>
      </c>
      <c r="T15" s="500"/>
      <c r="U15" s="455"/>
      <c r="V15" s="501"/>
      <c r="W15" s="455">
        <f>SUM(W197:W199)</f>
        <v>0</v>
      </c>
      <c r="X15" s="459"/>
      <c r="Y15" s="500"/>
      <c r="Z15" s="500"/>
      <c r="AA15" s="455"/>
      <c r="AB15" s="501"/>
      <c r="AC15" s="455">
        <f>SUM(AC197:AC199)</f>
        <v>0</v>
      </c>
      <c r="AD15" s="459"/>
      <c r="AE15" s="500"/>
      <c r="AF15" s="500"/>
      <c r="AG15" s="455"/>
      <c r="AH15" s="501"/>
      <c r="AI15" s="455">
        <f>SUM(AI197:AI199)</f>
        <v>0</v>
      </c>
      <c r="AJ15" s="459"/>
      <c r="AK15" s="500"/>
      <c r="AL15" s="500"/>
      <c r="AM15" s="455"/>
      <c r="AN15" s="501"/>
      <c r="AO15" s="510">
        <f>SUM(AO197:AO199)</f>
        <v>0</v>
      </c>
      <c r="AT15" s="136"/>
      <c r="AU15" s="139" t="s">
        <v>42</v>
      </c>
      <c r="AV15" s="135"/>
      <c r="AW15" s="134"/>
      <c r="AX15" s="133"/>
      <c r="AY15" s="131">
        <f>SUM(AY197:AY199)</f>
        <v>0</v>
      </c>
      <c r="BA15" s="139"/>
      <c r="BB15" s="135"/>
      <c r="BC15" s="134"/>
      <c r="BD15" s="133"/>
      <c r="BE15" s="131">
        <f>SUM(BE197:BE199)</f>
        <v>0</v>
      </c>
      <c r="BG15" s="139"/>
      <c r="BH15" s="135"/>
      <c r="BI15" s="134"/>
      <c r="BJ15" s="133"/>
      <c r="BK15" s="131">
        <f>SUM(BK197:BK199)</f>
        <v>0</v>
      </c>
      <c r="BM15" s="139"/>
      <c r="BN15" s="135"/>
      <c r="BO15" s="134"/>
      <c r="BP15" s="133"/>
      <c r="BQ15" s="131">
        <f>SUM(BQ197:BQ199)</f>
        <v>0</v>
      </c>
      <c r="BV15" s="136"/>
      <c r="BW15" s="139" t="s">
        <v>42</v>
      </c>
      <c r="BX15" s="135"/>
      <c r="BY15" s="134"/>
      <c r="BZ15" s="133"/>
      <c r="CA15" s="131">
        <f>SUM(CA197:CA199)</f>
        <v>0</v>
      </c>
      <c r="CC15" s="139"/>
      <c r="CD15" s="135"/>
      <c r="CE15" s="134"/>
      <c r="CF15" s="133"/>
      <c r="CG15" s="131">
        <f>SUM(CG197:CG199)</f>
        <v>0</v>
      </c>
      <c r="CI15" s="139"/>
      <c r="CJ15" s="135"/>
      <c r="CK15" s="134"/>
      <c r="CL15" s="133"/>
      <c r="CM15" s="131">
        <f>SUM(CM197:CM199)</f>
        <v>0</v>
      </c>
      <c r="CO15" s="139"/>
      <c r="CP15" s="135"/>
      <c r="CQ15" s="134"/>
      <c r="CR15" s="133"/>
      <c r="CS15" s="131">
        <f>SUM(CS197:CS199)</f>
        <v>0</v>
      </c>
      <c r="CX15" s="136"/>
      <c r="CY15" s="139" t="s">
        <v>42</v>
      </c>
      <c r="CZ15" s="135"/>
      <c r="DA15" s="134"/>
      <c r="DB15" s="133"/>
      <c r="DC15" s="131">
        <f>SUM(DC197:DC199)</f>
        <v>0</v>
      </c>
      <c r="DE15" s="139"/>
      <c r="DF15" s="135"/>
      <c r="DG15" s="134"/>
      <c r="DH15" s="133"/>
      <c r="DI15" s="131">
        <f>SUM(DI197:DI199)</f>
        <v>0</v>
      </c>
      <c r="DK15" s="139"/>
      <c r="DL15" s="135"/>
      <c r="DM15" s="134"/>
      <c r="DN15" s="133"/>
      <c r="DO15" s="131">
        <f>SUM(DO197:DO199)</f>
        <v>0</v>
      </c>
      <c r="DQ15" s="139"/>
      <c r="DR15" s="135"/>
      <c r="DS15" s="134"/>
      <c r="DT15" s="133"/>
      <c r="DU15" s="131">
        <f>SUM(DU197:DU199)</f>
        <v>0</v>
      </c>
      <c r="DZ15" s="142"/>
      <c r="EA15" s="462"/>
      <c r="EB15" s="463">
        <f>SUM(EB16:EB18)</f>
        <v>0</v>
      </c>
      <c r="EC15" s="145"/>
    </row>
    <row r="16" spans="2:181" ht="22.5" hidden="1" customHeight="1" outlineLevel="1" x14ac:dyDescent="0.25">
      <c r="B16" s="144"/>
      <c r="C16" s="147"/>
      <c r="D16" s="138"/>
      <c r="E16" s="138"/>
      <c r="F16" s="138"/>
      <c r="G16" s="138"/>
      <c r="H16" s="138"/>
      <c r="I16" s="138"/>
      <c r="J16" s="630"/>
      <c r="K16" s="138"/>
      <c r="L16" s="631"/>
      <c r="M16" s="142"/>
      <c r="N16" s="138"/>
      <c r="O16" s="146"/>
      <c r="P16" s="136"/>
      <c r="Q16" s="136"/>
      <c r="R16" s="136"/>
      <c r="S16" s="509" t="s">
        <v>23</v>
      </c>
      <c r="T16" s="500"/>
      <c r="U16" s="455"/>
      <c r="V16" s="501"/>
      <c r="W16" s="455">
        <f>W34</f>
        <v>0</v>
      </c>
      <c r="X16" s="459"/>
      <c r="Y16" s="500"/>
      <c r="Z16" s="500"/>
      <c r="AA16" s="455"/>
      <c r="AB16" s="501"/>
      <c r="AC16" s="455">
        <f>AC34</f>
        <v>0</v>
      </c>
      <c r="AD16" s="459"/>
      <c r="AE16" s="500"/>
      <c r="AF16" s="500"/>
      <c r="AG16" s="455"/>
      <c r="AH16" s="501"/>
      <c r="AI16" s="455">
        <f>AI34</f>
        <v>0</v>
      </c>
      <c r="AJ16" s="459"/>
      <c r="AK16" s="500"/>
      <c r="AL16" s="500"/>
      <c r="AM16" s="455"/>
      <c r="AN16" s="501"/>
      <c r="AO16" s="510">
        <f>AO34</f>
        <v>0</v>
      </c>
      <c r="AT16" s="136"/>
      <c r="AU16" s="229" t="s">
        <v>23</v>
      </c>
      <c r="AV16" s="230"/>
      <c r="AW16" s="231"/>
      <c r="AX16" s="232"/>
      <c r="AY16" s="233">
        <f>AY34</f>
        <v>0</v>
      </c>
      <c r="BA16" s="229"/>
      <c r="BB16" s="230"/>
      <c r="BC16" s="231"/>
      <c r="BD16" s="232"/>
      <c r="BE16" s="233">
        <f>BE34</f>
        <v>0</v>
      </c>
      <c r="BG16" s="229"/>
      <c r="BH16" s="230"/>
      <c r="BI16" s="231"/>
      <c r="BJ16" s="232"/>
      <c r="BK16" s="233">
        <f>BK34</f>
        <v>0</v>
      </c>
      <c r="BM16" s="229"/>
      <c r="BN16" s="230"/>
      <c r="BO16" s="231"/>
      <c r="BP16" s="232"/>
      <c r="BQ16" s="233">
        <f>BQ34</f>
        <v>0</v>
      </c>
      <c r="BV16" s="136"/>
      <c r="BW16" s="229" t="s">
        <v>23</v>
      </c>
      <c r="BX16" s="230"/>
      <c r="BY16" s="231"/>
      <c r="BZ16" s="232"/>
      <c r="CA16" s="233">
        <f>CA34</f>
        <v>0</v>
      </c>
      <c r="CC16" s="229"/>
      <c r="CD16" s="230"/>
      <c r="CE16" s="231"/>
      <c r="CF16" s="232"/>
      <c r="CG16" s="233">
        <f>CG34</f>
        <v>0</v>
      </c>
      <c r="CI16" s="229"/>
      <c r="CJ16" s="230"/>
      <c r="CK16" s="231"/>
      <c r="CL16" s="232"/>
      <c r="CM16" s="233">
        <f>CM34</f>
        <v>0</v>
      </c>
      <c r="CO16" s="229"/>
      <c r="CP16" s="230"/>
      <c r="CQ16" s="231"/>
      <c r="CR16" s="232"/>
      <c r="CS16" s="233">
        <f>CS34</f>
        <v>0</v>
      </c>
      <c r="CX16" s="136"/>
      <c r="CY16" s="229" t="s">
        <v>23</v>
      </c>
      <c r="CZ16" s="230"/>
      <c r="DA16" s="231"/>
      <c r="DB16" s="232"/>
      <c r="DC16" s="233">
        <f>DC34</f>
        <v>0</v>
      </c>
      <c r="DE16" s="229"/>
      <c r="DF16" s="230"/>
      <c r="DG16" s="231"/>
      <c r="DH16" s="232"/>
      <c r="DI16" s="233">
        <f>DI34</f>
        <v>0</v>
      </c>
      <c r="DK16" s="229"/>
      <c r="DL16" s="230"/>
      <c r="DM16" s="231"/>
      <c r="DN16" s="232"/>
      <c r="DO16" s="233">
        <f>DO34</f>
        <v>0</v>
      </c>
      <c r="DQ16" s="229"/>
      <c r="DR16" s="230"/>
      <c r="DS16" s="231"/>
      <c r="DT16" s="232"/>
      <c r="DU16" s="233">
        <f>DU34</f>
        <v>0</v>
      </c>
      <c r="DZ16" s="142"/>
      <c r="EA16" s="462"/>
      <c r="EB16" s="463">
        <f>EB34</f>
        <v>0</v>
      </c>
      <c r="EC16" s="145"/>
    </row>
    <row r="17" spans="1:180" ht="22.5" hidden="1" customHeight="1" outlineLevel="1" x14ac:dyDescent="0.3">
      <c r="B17" s="144"/>
      <c r="D17" s="138" t="s">
        <v>41</v>
      </c>
      <c r="E17" s="138"/>
      <c r="F17" s="138"/>
      <c r="G17" s="138"/>
      <c r="H17" s="138"/>
      <c r="I17" s="138"/>
      <c r="J17" s="630"/>
      <c r="K17" s="138"/>
      <c r="L17" s="631"/>
      <c r="M17" s="142"/>
      <c r="N17" s="138"/>
      <c r="O17" s="137"/>
      <c r="P17" s="136"/>
      <c r="Q17" s="136"/>
      <c r="R17" s="136"/>
      <c r="S17" s="509" t="s">
        <v>24</v>
      </c>
      <c r="T17" s="500"/>
      <c r="U17" s="455"/>
      <c r="V17" s="501"/>
      <c r="W17" s="455">
        <f>W44</f>
        <v>0</v>
      </c>
      <c r="X17" s="459"/>
      <c r="Y17" s="500"/>
      <c r="Z17" s="500"/>
      <c r="AA17" s="455"/>
      <c r="AB17" s="501"/>
      <c r="AC17" s="455">
        <f>AC44</f>
        <v>0</v>
      </c>
      <c r="AD17" s="459"/>
      <c r="AE17" s="500"/>
      <c r="AF17" s="500"/>
      <c r="AG17" s="455"/>
      <c r="AH17" s="501"/>
      <c r="AI17" s="455">
        <f>AI44</f>
        <v>0</v>
      </c>
      <c r="AJ17" s="459"/>
      <c r="AK17" s="500"/>
      <c r="AL17" s="500"/>
      <c r="AM17" s="455"/>
      <c r="AN17" s="501"/>
      <c r="AO17" s="510">
        <f>AO44</f>
        <v>0</v>
      </c>
      <c r="AT17" s="136"/>
      <c r="AU17" s="229" t="s">
        <v>24</v>
      </c>
      <c r="AV17" s="230"/>
      <c r="AW17" s="231"/>
      <c r="AX17" s="232"/>
      <c r="AY17" s="233">
        <f>AY44</f>
        <v>0</v>
      </c>
      <c r="BA17" s="229"/>
      <c r="BB17" s="230"/>
      <c r="BC17" s="231"/>
      <c r="BD17" s="232"/>
      <c r="BE17" s="233">
        <f>BE44</f>
        <v>0</v>
      </c>
      <c r="BG17" s="229"/>
      <c r="BH17" s="230"/>
      <c r="BI17" s="231"/>
      <c r="BJ17" s="232"/>
      <c r="BK17" s="233">
        <f>BK44</f>
        <v>0</v>
      </c>
      <c r="BM17" s="229"/>
      <c r="BN17" s="230"/>
      <c r="BO17" s="231"/>
      <c r="BP17" s="232"/>
      <c r="BQ17" s="233">
        <f>BQ44</f>
        <v>0</v>
      </c>
      <c r="BV17" s="136"/>
      <c r="BW17" s="229" t="s">
        <v>24</v>
      </c>
      <c r="BX17" s="230"/>
      <c r="BY17" s="231"/>
      <c r="BZ17" s="232"/>
      <c r="CA17" s="233">
        <f>CA44</f>
        <v>0</v>
      </c>
      <c r="CC17" s="229"/>
      <c r="CD17" s="230"/>
      <c r="CE17" s="231"/>
      <c r="CF17" s="232"/>
      <c r="CG17" s="233">
        <f>CG44</f>
        <v>0</v>
      </c>
      <c r="CI17" s="229"/>
      <c r="CJ17" s="230"/>
      <c r="CK17" s="231"/>
      <c r="CL17" s="232"/>
      <c r="CM17" s="233">
        <f>CM44</f>
        <v>0</v>
      </c>
      <c r="CO17" s="229"/>
      <c r="CP17" s="230"/>
      <c r="CQ17" s="231"/>
      <c r="CR17" s="232"/>
      <c r="CS17" s="233">
        <f>CS44</f>
        <v>0</v>
      </c>
      <c r="CX17" s="136"/>
      <c r="CY17" s="229" t="s">
        <v>24</v>
      </c>
      <c r="CZ17" s="230"/>
      <c r="DA17" s="231"/>
      <c r="DB17" s="232"/>
      <c r="DC17" s="233">
        <f>DC44</f>
        <v>0</v>
      </c>
      <c r="DE17" s="229"/>
      <c r="DF17" s="230"/>
      <c r="DG17" s="231"/>
      <c r="DH17" s="232"/>
      <c r="DI17" s="233">
        <f>DI44</f>
        <v>0</v>
      </c>
      <c r="DK17" s="229"/>
      <c r="DL17" s="230"/>
      <c r="DM17" s="231"/>
      <c r="DN17" s="232"/>
      <c r="DO17" s="233">
        <f>DO44</f>
        <v>0</v>
      </c>
      <c r="DQ17" s="229"/>
      <c r="DR17" s="230"/>
      <c r="DS17" s="231"/>
      <c r="DT17" s="232"/>
      <c r="DU17" s="233">
        <f>DU44</f>
        <v>0</v>
      </c>
      <c r="DZ17" s="142"/>
      <c r="EA17" s="462"/>
      <c r="EB17" s="463">
        <f>EB44</f>
        <v>0</v>
      </c>
      <c r="EC17" s="130"/>
    </row>
    <row r="18" spans="1:180" ht="22.5" hidden="1" customHeight="1" outlineLevel="1" x14ac:dyDescent="0.3">
      <c r="B18" s="144"/>
      <c r="D18" s="138"/>
      <c r="E18" s="138"/>
      <c r="F18" s="138"/>
      <c r="G18" s="138"/>
      <c r="H18" s="138"/>
      <c r="I18" s="138"/>
      <c r="J18" s="630"/>
      <c r="K18" s="138"/>
      <c r="L18" s="631"/>
      <c r="M18" s="142"/>
      <c r="N18" s="138"/>
      <c r="O18" s="137"/>
      <c r="P18" s="136"/>
      <c r="Q18" s="136"/>
      <c r="R18" s="136"/>
      <c r="S18" s="509" t="s">
        <v>25</v>
      </c>
      <c r="T18" s="500"/>
      <c r="U18" s="455"/>
      <c r="V18" s="501"/>
      <c r="W18" s="455">
        <f>W84+W93</f>
        <v>0</v>
      </c>
      <c r="X18" s="459"/>
      <c r="Y18" s="500"/>
      <c r="Z18" s="500"/>
      <c r="AA18" s="455"/>
      <c r="AB18" s="501"/>
      <c r="AC18" s="455">
        <f>AC84+AC93</f>
        <v>0</v>
      </c>
      <c r="AD18" s="459"/>
      <c r="AE18" s="500"/>
      <c r="AF18" s="500"/>
      <c r="AG18" s="455"/>
      <c r="AH18" s="501"/>
      <c r="AI18" s="455">
        <f>AI84+AI93</f>
        <v>0</v>
      </c>
      <c r="AJ18" s="459"/>
      <c r="AK18" s="500"/>
      <c r="AL18" s="500"/>
      <c r="AM18" s="455"/>
      <c r="AN18" s="501"/>
      <c r="AO18" s="510">
        <f>AO84+AO93</f>
        <v>0</v>
      </c>
      <c r="AT18" s="136"/>
      <c r="AU18" s="229" t="s">
        <v>25</v>
      </c>
      <c r="AV18" s="230"/>
      <c r="AW18" s="231"/>
      <c r="AX18" s="232"/>
      <c r="AY18" s="233">
        <f>AY84+AY93</f>
        <v>0</v>
      </c>
      <c r="BA18" s="229"/>
      <c r="BB18" s="230"/>
      <c r="BC18" s="231"/>
      <c r="BD18" s="232"/>
      <c r="BE18" s="233">
        <f>BE84+BE93</f>
        <v>0</v>
      </c>
      <c r="BG18" s="229"/>
      <c r="BH18" s="230"/>
      <c r="BI18" s="231"/>
      <c r="BJ18" s="232"/>
      <c r="BK18" s="233">
        <f>BK84+BK93</f>
        <v>0</v>
      </c>
      <c r="BM18" s="229"/>
      <c r="BN18" s="230"/>
      <c r="BO18" s="231"/>
      <c r="BP18" s="232"/>
      <c r="BQ18" s="233">
        <f>BQ84+BQ93</f>
        <v>0</v>
      </c>
      <c r="BV18" s="136"/>
      <c r="BW18" s="229" t="s">
        <v>25</v>
      </c>
      <c r="BX18" s="230"/>
      <c r="BY18" s="231"/>
      <c r="BZ18" s="232"/>
      <c r="CA18" s="233">
        <f>CA84+CA93</f>
        <v>0</v>
      </c>
      <c r="CC18" s="229"/>
      <c r="CD18" s="230"/>
      <c r="CE18" s="231"/>
      <c r="CF18" s="232"/>
      <c r="CG18" s="233">
        <f>CG84+CG93</f>
        <v>0</v>
      </c>
      <c r="CI18" s="229"/>
      <c r="CJ18" s="230"/>
      <c r="CK18" s="231"/>
      <c r="CL18" s="232"/>
      <c r="CM18" s="233">
        <f>CM84+CM93</f>
        <v>0</v>
      </c>
      <c r="CO18" s="229"/>
      <c r="CP18" s="230"/>
      <c r="CQ18" s="231"/>
      <c r="CR18" s="232"/>
      <c r="CS18" s="233">
        <f>CS84+CS93</f>
        <v>0</v>
      </c>
      <c r="CX18" s="136"/>
      <c r="CY18" s="229" t="s">
        <v>25</v>
      </c>
      <c r="CZ18" s="230"/>
      <c r="DA18" s="231"/>
      <c r="DB18" s="232"/>
      <c r="DC18" s="233">
        <f>DC84+DC93</f>
        <v>0</v>
      </c>
      <c r="DE18" s="229"/>
      <c r="DF18" s="230"/>
      <c r="DG18" s="231"/>
      <c r="DH18" s="232"/>
      <c r="DI18" s="233">
        <f>DI84+DI93</f>
        <v>0</v>
      </c>
      <c r="DK18" s="229"/>
      <c r="DL18" s="230"/>
      <c r="DM18" s="231"/>
      <c r="DN18" s="232"/>
      <c r="DO18" s="233">
        <f>DO84+DO93</f>
        <v>0</v>
      </c>
      <c r="DQ18" s="229"/>
      <c r="DR18" s="230"/>
      <c r="DS18" s="231"/>
      <c r="DT18" s="232"/>
      <c r="DU18" s="233">
        <f>DU84+DU93</f>
        <v>0</v>
      </c>
      <c r="DZ18" s="142"/>
      <c r="EA18" s="462"/>
      <c r="EB18" s="463">
        <f>EB84+EB93</f>
        <v>0</v>
      </c>
      <c r="EC18" s="130"/>
    </row>
    <row r="19" spans="1:180" ht="22.5" customHeight="1" collapsed="1" thickBot="1" x14ac:dyDescent="0.3">
      <c r="B19" s="141"/>
      <c r="C19" s="140"/>
      <c r="D19" s="138" t="s">
        <v>42</v>
      </c>
      <c r="E19" s="138"/>
      <c r="F19" s="138"/>
      <c r="G19" s="138"/>
      <c r="H19" s="138"/>
      <c r="I19" s="138"/>
      <c r="J19" s="630"/>
      <c r="K19" s="138"/>
      <c r="L19" s="631"/>
      <c r="M19" s="142"/>
      <c r="N19" s="138"/>
      <c r="O19" s="137"/>
      <c r="P19" s="136"/>
      <c r="Q19" s="136"/>
      <c r="R19" s="136"/>
      <c r="S19" s="511" t="s">
        <v>372</v>
      </c>
      <c r="T19" s="512"/>
      <c r="U19" s="513"/>
      <c r="V19" s="514"/>
      <c r="W19" s="513">
        <f>W192+W196</f>
        <v>0</v>
      </c>
      <c r="X19" s="515"/>
      <c r="Y19" s="512"/>
      <c r="Z19" s="512"/>
      <c r="AA19" s="513"/>
      <c r="AB19" s="514"/>
      <c r="AC19" s="513">
        <f>AC192+AC196</f>
        <v>0</v>
      </c>
      <c r="AD19" s="515"/>
      <c r="AE19" s="512"/>
      <c r="AF19" s="512"/>
      <c r="AG19" s="513"/>
      <c r="AH19" s="514"/>
      <c r="AI19" s="513">
        <f>AI192+AI196</f>
        <v>0</v>
      </c>
      <c r="AJ19" s="515"/>
      <c r="AK19" s="512"/>
      <c r="AL19" s="512"/>
      <c r="AM19" s="513"/>
      <c r="AN19" s="514"/>
      <c r="AO19" s="516">
        <f>AO192+AO196</f>
        <v>0</v>
      </c>
      <c r="AT19" s="136"/>
      <c r="AU19" s="139" t="s">
        <v>132</v>
      </c>
      <c r="AV19" s="135"/>
      <c r="AW19" s="134"/>
      <c r="AX19" s="133"/>
      <c r="AY19" s="131">
        <f>AY192+AY196</f>
        <v>0</v>
      </c>
      <c r="BA19" s="139"/>
      <c r="BB19" s="135"/>
      <c r="BC19" s="134"/>
      <c r="BD19" s="133"/>
      <c r="BE19" s="131">
        <f>BE192+BE196</f>
        <v>0</v>
      </c>
      <c r="BG19" s="139"/>
      <c r="BH19" s="135"/>
      <c r="BI19" s="134"/>
      <c r="BJ19" s="133"/>
      <c r="BK19" s="131">
        <f>BK192+BK196</f>
        <v>0</v>
      </c>
      <c r="BM19" s="139"/>
      <c r="BN19" s="135"/>
      <c r="BO19" s="134"/>
      <c r="BP19" s="133"/>
      <c r="BQ19" s="131">
        <f>BQ192+BQ196</f>
        <v>0</v>
      </c>
      <c r="BV19" s="136"/>
      <c r="BW19" s="139" t="s">
        <v>132</v>
      </c>
      <c r="BX19" s="135"/>
      <c r="BY19" s="134"/>
      <c r="BZ19" s="133"/>
      <c r="CA19" s="131">
        <f>CA192+CA196</f>
        <v>0</v>
      </c>
      <c r="CC19" s="139"/>
      <c r="CD19" s="135"/>
      <c r="CE19" s="134"/>
      <c r="CF19" s="133"/>
      <c r="CG19" s="131">
        <f>CG192+CG196</f>
        <v>0</v>
      </c>
      <c r="CI19" s="139"/>
      <c r="CJ19" s="135"/>
      <c r="CK19" s="134"/>
      <c r="CL19" s="133"/>
      <c r="CM19" s="131">
        <f>CM192+CM196</f>
        <v>0</v>
      </c>
      <c r="CO19" s="139"/>
      <c r="CP19" s="135"/>
      <c r="CQ19" s="134"/>
      <c r="CR19" s="133"/>
      <c r="CS19" s="131">
        <f>CM192+CM196</f>
        <v>0</v>
      </c>
      <c r="CX19" s="136"/>
      <c r="CY19" s="139" t="s">
        <v>132</v>
      </c>
      <c r="CZ19" s="135"/>
      <c r="DA19" s="134"/>
      <c r="DB19" s="133"/>
      <c r="DC19" s="131">
        <f>DC192+DC196</f>
        <v>0</v>
      </c>
      <c r="DE19" s="139"/>
      <c r="DF19" s="135"/>
      <c r="DG19" s="134"/>
      <c r="DH19" s="133"/>
      <c r="DI19" s="131">
        <f>DI192+DI196</f>
        <v>0</v>
      </c>
      <c r="DK19" s="139"/>
      <c r="DL19" s="135"/>
      <c r="DM19" s="134"/>
      <c r="DN19" s="133"/>
      <c r="DO19" s="131">
        <f>DO192+DO196</f>
        <v>0</v>
      </c>
      <c r="DQ19" s="139"/>
      <c r="DR19" s="135"/>
      <c r="DS19" s="134"/>
      <c r="DT19" s="133"/>
      <c r="DU19" s="131">
        <f>DU192+DU196</f>
        <v>0</v>
      </c>
      <c r="DZ19" s="132"/>
      <c r="EA19" s="464"/>
      <c r="EB19" s="465">
        <f>EB11+EB15</f>
        <v>0</v>
      </c>
      <c r="EC19" s="130"/>
    </row>
    <row r="20" spans="1:180" ht="5.25" customHeight="1" x14ac:dyDescent="0.3">
      <c r="B20" s="144"/>
      <c r="H20" s="138"/>
      <c r="I20" s="138"/>
      <c r="J20" s="630"/>
      <c r="K20" s="138"/>
      <c r="L20" s="631"/>
      <c r="M20" s="138"/>
      <c r="AL20" s="502"/>
      <c r="AM20" s="138"/>
      <c r="AN20" s="138"/>
      <c r="AO20" s="138"/>
      <c r="AT20" s="125"/>
      <c r="AU20" s="125"/>
      <c r="AV20" s="125"/>
      <c r="AW20" s="126"/>
      <c r="AX20" s="126"/>
      <c r="AY20" s="126"/>
      <c r="BA20" s="125"/>
      <c r="BB20" s="125"/>
      <c r="BC20" s="126"/>
      <c r="BD20" s="126"/>
      <c r="BE20" s="126"/>
      <c r="BG20" s="125"/>
      <c r="BH20" s="126"/>
      <c r="BI20" s="125"/>
      <c r="BJ20" s="125"/>
      <c r="BK20" s="125"/>
      <c r="BM20" s="125"/>
      <c r="BN20" s="124"/>
      <c r="BO20" s="123"/>
      <c r="BP20" s="123"/>
      <c r="BQ20" s="123"/>
      <c r="BV20" s="125"/>
      <c r="BW20" s="125"/>
      <c r="BX20" s="125"/>
      <c r="BY20" s="126"/>
      <c r="BZ20" s="126"/>
      <c r="CA20" s="126"/>
      <c r="CC20" s="125"/>
      <c r="CD20" s="125"/>
      <c r="CE20" s="126"/>
      <c r="CF20" s="126"/>
      <c r="CG20" s="126"/>
      <c r="CI20" s="125"/>
      <c r="CJ20" s="126"/>
      <c r="CK20" s="125"/>
      <c r="CL20" s="125"/>
      <c r="CM20" s="125"/>
      <c r="CO20" s="125"/>
      <c r="CP20" s="124"/>
      <c r="CQ20" s="123"/>
      <c r="CR20" s="123"/>
      <c r="CS20" s="123"/>
      <c r="CX20" s="125"/>
      <c r="CY20" s="125"/>
      <c r="CZ20" s="125"/>
      <c r="DA20" s="126"/>
      <c r="DB20" s="126"/>
      <c r="DC20" s="126"/>
      <c r="DE20" s="125"/>
      <c r="DF20" s="125"/>
      <c r="DG20" s="126"/>
      <c r="DH20" s="126"/>
      <c r="DI20" s="126"/>
      <c r="DK20" s="125"/>
      <c r="DL20" s="126"/>
      <c r="DM20" s="125"/>
      <c r="DN20" s="125"/>
      <c r="DO20" s="125"/>
      <c r="DQ20" s="125"/>
      <c r="DR20" s="124"/>
      <c r="DS20" s="123"/>
      <c r="DT20" s="123"/>
      <c r="DU20" s="123"/>
      <c r="DZ20" s="123"/>
      <c r="EA20" s="123"/>
      <c r="EB20" s="123"/>
      <c r="EC20" s="122"/>
    </row>
    <row r="21" spans="1:180" ht="15.65" customHeight="1" x14ac:dyDescent="0.3">
      <c r="A21" s="150"/>
      <c r="B21" s="129"/>
      <c r="C21" s="128"/>
      <c r="D21" s="125"/>
      <c r="E21" s="125"/>
      <c r="F21" s="125"/>
      <c r="G21" s="125"/>
      <c r="H21" s="618"/>
      <c r="I21" s="125"/>
      <c r="J21" s="632"/>
      <c r="K21" s="125"/>
      <c r="L21" s="633"/>
      <c r="EC21" s="150"/>
      <c r="ED21" s="144"/>
    </row>
    <row r="22" spans="1:180" ht="6" customHeight="1" thickBot="1" x14ac:dyDescent="0.35">
      <c r="A22" s="150"/>
      <c r="B22" s="129"/>
      <c r="J22" s="628"/>
      <c r="L22" s="629"/>
      <c r="EC22" s="150"/>
      <c r="ED22" s="144"/>
    </row>
    <row r="23" spans="1:180" ht="18" x14ac:dyDescent="0.35">
      <c r="A23" s="150"/>
      <c r="B23" s="144"/>
      <c r="C23" s="961"/>
      <c r="D23" s="521" t="s">
        <v>267</v>
      </c>
      <c r="E23" s="489"/>
      <c r="F23" s="489"/>
      <c r="G23" s="489"/>
      <c r="H23" s="489"/>
      <c r="I23" s="489"/>
      <c r="J23" s="634"/>
      <c r="K23" s="492"/>
      <c r="L23" s="1008"/>
      <c r="M23" s="174"/>
      <c r="N23" s="163"/>
      <c r="O23" s="163"/>
      <c r="P23" s="163"/>
      <c r="Q23" s="163"/>
      <c r="R23" s="163"/>
      <c r="S23" s="163"/>
      <c r="U23" s="472" t="s">
        <v>289</v>
      </c>
      <c r="V23" s="473" t="s">
        <v>377</v>
      </c>
      <c r="W23" s="474" t="s">
        <v>291</v>
      </c>
      <c r="Y23" s="163"/>
      <c r="AA23" s="472" t="s">
        <v>289</v>
      </c>
      <c r="AB23" s="473" t="s">
        <v>377</v>
      </c>
      <c r="AC23" s="474" t="s">
        <v>291</v>
      </c>
      <c r="AE23" s="163"/>
      <c r="AF23" s="118"/>
      <c r="AG23" s="472" t="s">
        <v>289</v>
      </c>
      <c r="AH23" s="473" t="s">
        <v>377</v>
      </c>
      <c r="AI23" s="474" t="s">
        <v>291</v>
      </c>
      <c r="AK23" s="163"/>
      <c r="AL23" s="118"/>
      <c r="AM23" s="472" t="s">
        <v>289</v>
      </c>
      <c r="AN23" s="473" t="s">
        <v>377</v>
      </c>
      <c r="AO23" s="474" t="s">
        <v>291</v>
      </c>
      <c r="AT23" s="163"/>
      <c r="AU23" s="163"/>
      <c r="AW23" s="194" t="s">
        <v>43</v>
      </c>
      <c r="AX23" s="194" t="s">
        <v>44</v>
      </c>
      <c r="AY23" s="194" t="s">
        <v>45</v>
      </c>
      <c r="BA23" s="163"/>
      <c r="BC23" s="194" t="s">
        <v>43</v>
      </c>
      <c r="BD23" s="194" t="s">
        <v>44</v>
      </c>
      <c r="BE23" s="194" t="s">
        <v>45</v>
      </c>
      <c r="BG23" s="163"/>
      <c r="BH23" s="118"/>
      <c r="BI23" s="194" t="s">
        <v>43</v>
      </c>
      <c r="BJ23" s="194" t="s">
        <v>44</v>
      </c>
      <c r="BK23" s="194" t="s">
        <v>45</v>
      </c>
      <c r="BM23" s="163"/>
      <c r="BN23" s="118"/>
      <c r="BO23" s="194" t="s">
        <v>43</v>
      </c>
      <c r="BP23" s="194" t="s">
        <v>44</v>
      </c>
      <c r="BQ23" s="195" t="s">
        <v>45</v>
      </c>
      <c r="BV23" s="163"/>
      <c r="BW23" s="163"/>
      <c r="BY23" s="194" t="s">
        <v>43</v>
      </c>
      <c r="BZ23" s="194" t="s">
        <v>44</v>
      </c>
      <c r="CA23" s="194" t="s">
        <v>45</v>
      </c>
      <c r="CC23" s="163"/>
      <c r="CE23" s="194" t="s">
        <v>43</v>
      </c>
      <c r="CF23" s="194" t="s">
        <v>44</v>
      </c>
      <c r="CG23" s="194" t="s">
        <v>45</v>
      </c>
      <c r="CI23" s="163"/>
      <c r="CJ23" s="118"/>
      <c r="CK23" s="194" t="s">
        <v>43</v>
      </c>
      <c r="CL23" s="194" t="s">
        <v>44</v>
      </c>
      <c r="CM23" s="194" t="s">
        <v>45</v>
      </c>
      <c r="CO23" s="163"/>
      <c r="CP23" s="118"/>
      <c r="CQ23" s="194" t="s">
        <v>43</v>
      </c>
      <c r="CR23" s="194" t="s">
        <v>44</v>
      </c>
      <c r="CS23" s="195" t="s">
        <v>45</v>
      </c>
      <c r="CX23" s="163"/>
      <c r="CY23" s="163"/>
      <c r="DA23" s="194" t="s">
        <v>43</v>
      </c>
      <c r="DB23" s="194" t="s">
        <v>44</v>
      </c>
      <c r="DC23" s="194" t="s">
        <v>45</v>
      </c>
      <c r="DE23" s="163"/>
      <c r="DG23" s="194" t="s">
        <v>43</v>
      </c>
      <c r="DH23" s="194" t="s">
        <v>44</v>
      </c>
      <c r="DI23" s="194" t="s">
        <v>45</v>
      </c>
      <c r="DK23" s="163"/>
      <c r="DL23" s="118"/>
      <c r="DM23" s="194" t="s">
        <v>43</v>
      </c>
      <c r="DN23" s="194" t="s">
        <v>44</v>
      </c>
      <c r="DO23" s="194" t="s">
        <v>45</v>
      </c>
      <c r="DQ23" s="163"/>
      <c r="DR23" s="118"/>
      <c r="DS23" s="194" t="s">
        <v>43</v>
      </c>
      <c r="DT23" s="194" t="s">
        <v>44</v>
      </c>
      <c r="DU23" s="195" t="s">
        <v>45</v>
      </c>
      <c r="DZ23" s="174"/>
      <c r="EA23" s="483" t="s">
        <v>377</v>
      </c>
      <c r="EB23" s="474" t="s">
        <v>292</v>
      </c>
      <c r="EC23" s="150"/>
      <c r="EF23" s="193"/>
      <c r="EG23" s="193"/>
      <c r="EH23" s="193"/>
      <c r="EI23" s="193"/>
      <c r="EJ23" s="193"/>
      <c r="EK23" s="193"/>
      <c r="EL23" s="193"/>
      <c r="EM23" s="193"/>
      <c r="EN23" s="193"/>
      <c r="EO23" s="193"/>
      <c r="EP23" s="193"/>
      <c r="EQ23" s="193"/>
      <c r="ER23" s="193"/>
      <c r="ES23" s="193"/>
      <c r="ET23" s="193"/>
      <c r="EU23" s="193"/>
      <c r="EV23" s="193"/>
      <c r="EW23" s="158"/>
      <c r="EX23" s="158"/>
      <c r="EY23" s="178"/>
      <c r="EZ23" s="158"/>
      <c r="FD23" s="193"/>
      <c r="FE23" s="193"/>
      <c r="FF23" s="193"/>
      <c r="FG23" s="193"/>
      <c r="FH23" s="193"/>
      <c r="FI23" s="193"/>
      <c r="FJ23" s="193"/>
      <c r="FK23" s="193"/>
      <c r="FL23" s="193"/>
      <c r="FM23" s="193"/>
      <c r="FN23" s="193"/>
      <c r="FO23" s="193"/>
      <c r="FP23" s="193"/>
      <c r="FQ23" s="193"/>
      <c r="FR23" s="193"/>
      <c r="FS23" s="193"/>
      <c r="FT23" s="193"/>
      <c r="FU23" s="158"/>
      <c r="FV23" s="158"/>
      <c r="FW23" s="178"/>
      <c r="FX23" s="158"/>
    </row>
    <row r="24" spans="1:180" ht="15.5" x14ac:dyDescent="0.35">
      <c r="A24" s="150"/>
      <c r="B24" s="144"/>
      <c r="C24" s="962"/>
      <c r="D24" s="466" t="s">
        <v>293</v>
      </c>
      <c r="E24" s="467" t="s">
        <v>294</v>
      </c>
      <c r="F24" s="466"/>
      <c r="G24" s="466"/>
      <c r="H24" s="466"/>
      <c r="I24" s="466"/>
      <c r="J24" s="635" t="s">
        <v>295</v>
      </c>
      <c r="K24" s="468" t="s">
        <v>378</v>
      </c>
      <c r="L24" s="1009"/>
      <c r="M24" s="158"/>
      <c r="N24" s="163"/>
      <c r="O24" s="163"/>
      <c r="P24" s="163"/>
      <c r="Q24" s="163"/>
      <c r="R24" s="163"/>
      <c r="S24" s="163"/>
      <c r="U24" s="475" t="str">
        <f>"["&amp; 'Summary (EN)'!$I$14 &amp;"/QU]"</f>
        <v>[DOL/QU]</v>
      </c>
      <c r="V24" s="470" t="s">
        <v>297</v>
      </c>
      <c r="W24" s="476" t="str">
        <f>"["&amp; 'Summary (EN)'!$I$14 &amp;"]"</f>
        <v>[DOL]</v>
      </c>
      <c r="Y24" s="163"/>
      <c r="AA24" s="475" t="str">
        <f>"["&amp; 'Summary (EN)'!$I$14 &amp;"/QU]"</f>
        <v>[DOL/QU]</v>
      </c>
      <c r="AB24" s="470" t="s">
        <v>297</v>
      </c>
      <c r="AC24" s="476" t="str">
        <f>"["&amp; 'Summary (EN)'!$I$14 &amp;"]"</f>
        <v>[DOL]</v>
      </c>
      <c r="AE24" s="163"/>
      <c r="AF24" s="118"/>
      <c r="AG24" s="475" t="str">
        <f>"["&amp; 'Summary (EN)'!$I$14 &amp;"/QU]"</f>
        <v>[DOL/QU]</v>
      </c>
      <c r="AH24" s="470" t="s">
        <v>297</v>
      </c>
      <c r="AI24" s="476" t="str">
        <f>"["&amp; 'Summary (EN)'!$I$14 &amp;"]"</f>
        <v>[DOL]</v>
      </c>
      <c r="AK24" s="163"/>
      <c r="AL24" s="118"/>
      <c r="AM24" s="475" t="str">
        <f>"["&amp; 'Summary (EN)'!$I$14 &amp;"/QU]"</f>
        <v>[DOL/QU]</v>
      </c>
      <c r="AN24" s="470" t="s">
        <v>297</v>
      </c>
      <c r="AO24" s="476" t="str">
        <f>"["&amp; 'Summary (EN)'!$I$14 &amp;"]"</f>
        <v>[DOL]</v>
      </c>
      <c r="AT24" s="163"/>
      <c r="AU24" s="163"/>
      <c r="AW24" s="175" t="str">
        <f>"["&amp; 'Zusammenfassung (DE)'!$I$14 &amp;"/ME]"</f>
        <v>[EUR/ME]</v>
      </c>
      <c r="AX24" s="175" t="s">
        <v>51</v>
      </c>
      <c r="AY24" s="175" t="str">
        <f>"["&amp; 'Zusammenfassung (DE)'!$I$14 &amp;"]"</f>
        <v>[EUR]</v>
      </c>
      <c r="BA24" s="163"/>
      <c r="BC24" s="175" t="str">
        <f>"["&amp; 'Zusammenfassung (DE)'!$I$14 &amp;"/ME]"</f>
        <v>[EUR/ME]</v>
      </c>
      <c r="BD24" s="175" t="s">
        <v>51</v>
      </c>
      <c r="BE24" s="175" t="str">
        <f>"["&amp; 'Zusammenfassung (DE)'!$I$14 &amp;"]"</f>
        <v>[EUR]</v>
      </c>
      <c r="BG24" s="163"/>
      <c r="BH24" s="118"/>
      <c r="BI24" s="175" t="str">
        <f>"["&amp; 'Zusammenfassung (DE)'!$I$14 &amp;"/ME]"</f>
        <v>[EUR/ME]</v>
      </c>
      <c r="BJ24" s="175" t="s">
        <v>51</v>
      </c>
      <c r="BK24" s="175" t="str">
        <f>"["&amp; 'Zusammenfassung (DE)'!$I$14 &amp;"]"</f>
        <v>[EUR]</v>
      </c>
      <c r="BM24" s="163"/>
      <c r="BN24" s="118"/>
      <c r="BO24" s="175" t="str">
        <f>"["&amp; 'Zusammenfassung (DE)'!$I$14 &amp;"/ME]"</f>
        <v>[EUR/ME]</v>
      </c>
      <c r="BP24" s="175" t="s">
        <v>51</v>
      </c>
      <c r="BQ24" s="175" t="str">
        <f>"["&amp; 'Zusammenfassung (DE)'!$I$14 &amp;"]"</f>
        <v>[EUR]</v>
      </c>
      <c r="BV24" s="163"/>
      <c r="BW24" s="163"/>
      <c r="BY24" s="175" t="str">
        <f>"["&amp; 'Zusammenfassung (DE)'!$I$14 &amp;"/ME]"</f>
        <v>[EUR/ME]</v>
      </c>
      <c r="BZ24" s="175" t="s">
        <v>51</v>
      </c>
      <c r="CA24" s="175" t="str">
        <f>"["&amp; 'Zusammenfassung (DE)'!$I$14 &amp;"]"</f>
        <v>[EUR]</v>
      </c>
      <c r="CC24" s="163"/>
      <c r="CE24" s="175" t="str">
        <f>"["&amp; 'Zusammenfassung (DE)'!$I$14 &amp;"/ME]"</f>
        <v>[EUR/ME]</v>
      </c>
      <c r="CF24" s="175" t="s">
        <v>51</v>
      </c>
      <c r="CG24" s="175" t="str">
        <f>"["&amp; 'Zusammenfassung (DE)'!$I$14 &amp;"]"</f>
        <v>[EUR]</v>
      </c>
      <c r="CI24" s="163"/>
      <c r="CJ24" s="118"/>
      <c r="CK24" s="175" t="str">
        <f>"["&amp; 'Zusammenfassung (DE)'!$I$14 &amp;"/ME]"</f>
        <v>[EUR/ME]</v>
      </c>
      <c r="CL24" s="175" t="s">
        <v>51</v>
      </c>
      <c r="CM24" s="175" t="str">
        <f>"["&amp; 'Zusammenfassung (DE)'!$I$14 &amp;"]"</f>
        <v>[EUR]</v>
      </c>
      <c r="CO24" s="163"/>
      <c r="CP24" s="118"/>
      <c r="CQ24" s="175" t="str">
        <f>"["&amp; 'Zusammenfassung (DE)'!$I$14 &amp;"/ME]"</f>
        <v>[EUR/ME]</v>
      </c>
      <c r="CR24" s="175" t="s">
        <v>51</v>
      </c>
      <c r="CS24" s="175" t="str">
        <f>"["&amp; 'Zusammenfassung (DE)'!$I$14 &amp;"]"</f>
        <v>[EUR]</v>
      </c>
      <c r="CX24" s="163"/>
      <c r="CY24" s="163"/>
      <c r="DA24" s="175" t="str">
        <f>"["&amp; 'Zusammenfassung (DE)'!$I$14 &amp;"/ME]"</f>
        <v>[EUR/ME]</v>
      </c>
      <c r="DB24" s="175" t="s">
        <v>51</v>
      </c>
      <c r="DC24" s="175" t="str">
        <f>"["&amp; 'Zusammenfassung (DE)'!$I$14 &amp;"]"</f>
        <v>[EUR]</v>
      </c>
      <c r="DE24" s="163"/>
      <c r="DG24" s="175" t="str">
        <f>"["&amp; 'Zusammenfassung (DE)'!$I$14 &amp;"/ME]"</f>
        <v>[EUR/ME]</v>
      </c>
      <c r="DH24" s="175" t="s">
        <v>51</v>
      </c>
      <c r="DI24" s="175" t="str">
        <f>"["&amp; 'Zusammenfassung (DE)'!$I$14 &amp;"]"</f>
        <v>[EUR]</v>
      </c>
      <c r="DK24" s="163"/>
      <c r="DL24" s="118"/>
      <c r="DM24" s="175" t="str">
        <f>"["&amp; 'Zusammenfassung (DE)'!$I$14 &amp;"/ME]"</f>
        <v>[EUR/ME]</v>
      </c>
      <c r="DN24" s="175" t="s">
        <v>51</v>
      </c>
      <c r="DO24" s="175" t="str">
        <f>"["&amp; 'Zusammenfassung (DE)'!$I$14 &amp;"]"</f>
        <v>[EUR]</v>
      </c>
      <c r="DQ24" s="163"/>
      <c r="DR24" s="118"/>
      <c r="DS24" s="175" t="str">
        <f>"["&amp; 'Zusammenfassung (DE)'!$I$14 &amp;"/ME]"</f>
        <v>[EUR/ME]</v>
      </c>
      <c r="DT24" s="175" t="s">
        <v>51</v>
      </c>
      <c r="DU24" s="175" t="str">
        <f>"["&amp; 'Zusammenfassung (DE)'!$I$14 &amp;"]"</f>
        <v>[EUR]</v>
      </c>
      <c r="DZ24" s="158"/>
      <c r="EA24" s="484" t="s">
        <v>297</v>
      </c>
      <c r="EB24" s="476" t="str">
        <f>"["&amp; 'Summary (EN)'!$I$14 &amp;"]"</f>
        <v>[DOL]</v>
      </c>
      <c r="EC24" s="150"/>
      <c r="EF24" s="163"/>
      <c r="EG24" s="156"/>
      <c r="EH24" s="156"/>
      <c r="EI24" s="156"/>
      <c r="EJ24" s="156"/>
      <c r="EW24" s="158"/>
      <c r="EX24" s="158"/>
      <c r="EY24" s="178"/>
      <c r="EZ24" s="158"/>
      <c r="FD24" s="163"/>
      <c r="FE24" s="156"/>
      <c r="FF24" s="156"/>
      <c r="FG24" s="156"/>
      <c r="FH24" s="156"/>
      <c r="FU24" s="158"/>
      <c r="FV24" s="158"/>
      <c r="FW24" s="178"/>
      <c r="FX24" s="158"/>
    </row>
    <row r="25" spans="1:180" ht="16" customHeight="1" outlineLevel="1" x14ac:dyDescent="0.25">
      <c r="A25" s="150"/>
      <c r="B25" s="144"/>
      <c r="C25" s="963" t="str">
        <f t="shared" ref="C25:C33" si="0">"FK" &amp; ROW(C25)-ROW($C$23)-1</f>
        <v>FK1</v>
      </c>
      <c r="D25" s="291" t="s">
        <v>298</v>
      </c>
      <c r="E25" s="983" t="s">
        <v>379</v>
      </c>
      <c r="F25" s="984"/>
      <c r="G25" s="984"/>
      <c r="H25" s="984"/>
      <c r="I25" s="984"/>
      <c r="J25" s="985"/>
      <c r="K25" s="986"/>
      <c r="L25" s="1010"/>
      <c r="M25" s="189"/>
      <c r="N25" s="166"/>
      <c r="O25" s="165"/>
      <c r="P25" s="111"/>
      <c r="Q25" s="111"/>
      <c r="R25" s="111"/>
      <c r="S25" s="166"/>
      <c r="U25" s="477"/>
      <c r="V25" s="192"/>
      <c r="W25" s="478">
        <f t="shared" ref="W25:W33" si="1">U25*V25</f>
        <v>0</v>
      </c>
      <c r="Y25" s="166"/>
      <c r="AA25" s="477"/>
      <c r="AB25" s="192"/>
      <c r="AC25" s="478">
        <f t="shared" ref="AC25:AC33" si="2">AA25*AB25</f>
        <v>0</v>
      </c>
      <c r="AE25" s="166"/>
      <c r="AF25" s="118"/>
      <c r="AG25" s="477"/>
      <c r="AH25" s="192"/>
      <c r="AI25" s="478">
        <f t="shared" ref="AI25:AI33" si="3">AG25*AH25</f>
        <v>0</v>
      </c>
      <c r="AK25" s="166"/>
      <c r="AL25" s="118"/>
      <c r="AM25" s="477"/>
      <c r="AN25" s="192"/>
      <c r="AO25" s="478">
        <f t="shared" ref="AO25:AO33" si="4">AM25*AN25</f>
        <v>0</v>
      </c>
      <c r="AT25" s="111"/>
      <c r="AU25" s="166"/>
      <c r="AW25" s="168"/>
      <c r="AX25" s="192"/>
      <c r="AY25" s="170">
        <f t="shared" ref="AY25:AY33" si="5">AW25*AX25</f>
        <v>0</v>
      </c>
      <c r="BA25" s="166"/>
      <c r="BC25" s="168"/>
      <c r="BD25" s="192"/>
      <c r="BE25" s="170">
        <f t="shared" ref="BE25:BE33" si="6">BC25*BD25</f>
        <v>0</v>
      </c>
      <c r="BG25" s="166"/>
      <c r="BH25" s="118"/>
      <c r="BI25" s="168"/>
      <c r="BJ25" s="192"/>
      <c r="BK25" s="170">
        <f t="shared" ref="BK25:BK33" si="7">BI25*BJ25</f>
        <v>0</v>
      </c>
      <c r="BM25" s="166"/>
      <c r="BN25" s="118"/>
      <c r="BO25" s="168"/>
      <c r="BP25" s="192"/>
      <c r="BQ25" s="170">
        <f t="shared" ref="BQ25:BQ33" si="8">BO25*BP25</f>
        <v>0</v>
      </c>
      <c r="BV25" s="111"/>
      <c r="BW25" s="166"/>
      <c r="BY25" s="168"/>
      <c r="BZ25" s="192"/>
      <c r="CA25" s="170">
        <f t="shared" ref="CA25:CA33" si="9">BY25*BZ25</f>
        <v>0</v>
      </c>
      <c r="CC25" s="166"/>
      <c r="CE25" s="168"/>
      <c r="CF25" s="192"/>
      <c r="CG25" s="170">
        <f t="shared" ref="CG25:CG33" si="10">CE25*CF25</f>
        <v>0</v>
      </c>
      <c r="CI25" s="166"/>
      <c r="CJ25" s="118"/>
      <c r="CK25" s="168"/>
      <c r="CL25" s="192"/>
      <c r="CM25" s="170">
        <f t="shared" ref="CM25:CM33" si="11">CK25*CL25</f>
        <v>0</v>
      </c>
      <c r="CO25" s="166"/>
      <c r="CP25" s="118"/>
      <c r="CQ25" s="168"/>
      <c r="CR25" s="192"/>
      <c r="CS25" s="170">
        <f t="shared" ref="CS25:CS33" si="12">CQ25*CR25</f>
        <v>0</v>
      </c>
      <c r="CX25" s="111"/>
      <c r="CY25" s="166"/>
      <c r="DA25" s="168"/>
      <c r="DB25" s="192"/>
      <c r="DC25" s="170">
        <f t="shared" ref="DC25:DC33" si="13">DA25*DB25</f>
        <v>0</v>
      </c>
      <c r="DE25" s="166"/>
      <c r="DG25" s="168"/>
      <c r="DH25" s="192"/>
      <c r="DI25" s="170">
        <f t="shared" ref="DI25:DI33" si="14">DG25*DH25</f>
        <v>0</v>
      </c>
      <c r="DK25" s="166"/>
      <c r="DL25" s="118"/>
      <c r="DM25" s="168"/>
      <c r="DN25" s="192"/>
      <c r="DO25" s="170">
        <f t="shared" ref="DO25:DO33" si="15">DM25*DN25</f>
        <v>0</v>
      </c>
      <c r="DQ25" s="166"/>
      <c r="DR25" s="118"/>
      <c r="DS25" s="168"/>
      <c r="DT25" s="192"/>
      <c r="DU25" s="170">
        <f t="shared" ref="DU25:DU33" si="16">DS25*DT25</f>
        <v>0</v>
      </c>
      <c r="DZ25" s="189"/>
      <c r="EA25" s="485">
        <f t="shared" ref="EA25:EA33" si="17">SUMPRODUCT((U$23:DU$23=V$23)*(U25:DU25))</f>
        <v>0</v>
      </c>
      <c r="EB25" s="486">
        <f t="shared" ref="EB25:EB33" si="18">SUMPRODUCT((U$23:DU$23=W$23)*(U25:DU25))</f>
        <v>0</v>
      </c>
      <c r="EC25" s="150"/>
      <c r="EF25" s="163"/>
      <c r="EW25" s="159"/>
      <c r="EX25" s="159"/>
      <c r="EY25" s="161"/>
      <c r="EZ25" s="112"/>
      <c r="FD25" s="163"/>
      <c r="FU25" s="159"/>
      <c r="FV25" s="159"/>
      <c r="FW25" s="161"/>
      <c r="FX25" s="112"/>
    </row>
    <row r="26" spans="1:180" ht="16" customHeight="1" outlineLevel="1" x14ac:dyDescent="0.25">
      <c r="A26" s="150"/>
      <c r="B26" s="144"/>
      <c r="C26" s="963" t="str">
        <f t="shared" si="0"/>
        <v>FK2</v>
      </c>
      <c r="D26" s="291" t="s">
        <v>300</v>
      </c>
      <c r="E26" s="983" t="s">
        <v>380</v>
      </c>
      <c r="F26" s="984"/>
      <c r="G26" s="984"/>
      <c r="H26" s="984"/>
      <c r="I26" s="984"/>
      <c r="J26" s="985"/>
      <c r="K26" s="984"/>
      <c r="L26" s="1011"/>
      <c r="M26" s="189"/>
      <c r="N26" s="166"/>
      <c r="O26" s="165"/>
      <c r="P26" s="111"/>
      <c r="Q26" s="111"/>
      <c r="R26" s="111"/>
      <c r="S26" s="166"/>
      <c r="U26" s="477"/>
      <c r="V26" s="192"/>
      <c r="W26" s="478">
        <f t="shared" si="1"/>
        <v>0</v>
      </c>
      <c r="Y26" s="166"/>
      <c r="AA26" s="477"/>
      <c r="AB26" s="192"/>
      <c r="AC26" s="478">
        <f t="shared" si="2"/>
        <v>0</v>
      </c>
      <c r="AE26" s="166"/>
      <c r="AF26" s="118"/>
      <c r="AG26" s="477"/>
      <c r="AH26" s="192"/>
      <c r="AI26" s="478">
        <f t="shared" si="3"/>
        <v>0</v>
      </c>
      <c r="AK26" s="166"/>
      <c r="AL26" s="118"/>
      <c r="AM26" s="477"/>
      <c r="AN26" s="192"/>
      <c r="AO26" s="478">
        <f t="shared" si="4"/>
        <v>0</v>
      </c>
      <c r="AT26" s="111"/>
      <c r="AU26" s="166"/>
      <c r="AW26" s="168"/>
      <c r="AX26" s="192"/>
      <c r="AY26" s="170">
        <f t="shared" si="5"/>
        <v>0</v>
      </c>
      <c r="BA26" s="166"/>
      <c r="BC26" s="168"/>
      <c r="BD26" s="192"/>
      <c r="BE26" s="170">
        <f t="shared" si="6"/>
        <v>0</v>
      </c>
      <c r="BG26" s="166"/>
      <c r="BH26" s="118"/>
      <c r="BI26" s="168"/>
      <c r="BJ26" s="192"/>
      <c r="BK26" s="170">
        <f t="shared" si="7"/>
        <v>0</v>
      </c>
      <c r="BM26" s="166"/>
      <c r="BN26" s="118"/>
      <c r="BO26" s="168"/>
      <c r="BP26" s="192"/>
      <c r="BQ26" s="170">
        <f t="shared" si="8"/>
        <v>0</v>
      </c>
      <c r="BV26" s="111"/>
      <c r="BW26" s="166"/>
      <c r="BY26" s="168"/>
      <c r="BZ26" s="192"/>
      <c r="CA26" s="170">
        <f t="shared" si="9"/>
        <v>0</v>
      </c>
      <c r="CC26" s="166"/>
      <c r="CE26" s="168"/>
      <c r="CF26" s="192"/>
      <c r="CG26" s="170">
        <f t="shared" si="10"/>
        <v>0</v>
      </c>
      <c r="CI26" s="166"/>
      <c r="CJ26" s="118"/>
      <c r="CK26" s="168"/>
      <c r="CL26" s="192"/>
      <c r="CM26" s="170">
        <f t="shared" si="11"/>
        <v>0</v>
      </c>
      <c r="CO26" s="166"/>
      <c r="CP26" s="118"/>
      <c r="CQ26" s="168"/>
      <c r="CR26" s="192"/>
      <c r="CS26" s="170">
        <f t="shared" si="12"/>
        <v>0</v>
      </c>
      <c r="CX26" s="111"/>
      <c r="CY26" s="166"/>
      <c r="DA26" s="168"/>
      <c r="DB26" s="192"/>
      <c r="DC26" s="170">
        <f t="shared" si="13"/>
        <v>0</v>
      </c>
      <c r="DE26" s="166"/>
      <c r="DG26" s="168"/>
      <c r="DH26" s="192"/>
      <c r="DI26" s="170">
        <f t="shared" si="14"/>
        <v>0</v>
      </c>
      <c r="DK26" s="166"/>
      <c r="DL26" s="118"/>
      <c r="DM26" s="168"/>
      <c r="DN26" s="192"/>
      <c r="DO26" s="170">
        <f t="shared" si="15"/>
        <v>0</v>
      </c>
      <c r="DQ26" s="166"/>
      <c r="DR26" s="118"/>
      <c r="DS26" s="168"/>
      <c r="DT26" s="192"/>
      <c r="DU26" s="170">
        <f t="shared" si="16"/>
        <v>0</v>
      </c>
      <c r="DZ26" s="189"/>
      <c r="EA26" s="485">
        <f t="shared" si="17"/>
        <v>0</v>
      </c>
      <c r="EB26" s="486">
        <f t="shared" si="18"/>
        <v>0</v>
      </c>
      <c r="EC26" s="150"/>
      <c r="EF26" s="163"/>
      <c r="EW26" s="159"/>
      <c r="EX26" s="159"/>
      <c r="EY26" s="161"/>
      <c r="EZ26" s="112"/>
      <c r="FD26" s="163"/>
      <c r="FU26" s="159"/>
      <c r="FV26" s="159"/>
      <c r="FW26" s="161"/>
      <c r="FX26" s="112"/>
    </row>
    <row r="27" spans="1:180" ht="16" customHeight="1" outlineLevel="1" x14ac:dyDescent="0.25">
      <c r="A27" s="150"/>
      <c r="B27" s="144"/>
      <c r="C27" s="963" t="str">
        <f t="shared" si="0"/>
        <v>FK3</v>
      </c>
      <c r="D27" s="291" t="s">
        <v>302</v>
      </c>
      <c r="E27" s="983"/>
      <c r="F27" s="984"/>
      <c r="G27" s="984"/>
      <c r="H27" s="984"/>
      <c r="I27" s="984"/>
      <c r="J27" s="985"/>
      <c r="K27" s="984"/>
      <c r="L27" s="1011"/>
      <c r="M27" s="189"/>
      <c r="N27" s="166"/>
      <c r="O27" s="165"/>
      <c r="P27" s="111"/>
      <c r="Q27" s="111"/>
      <c r="R27" s="111"/>
      <c r="S27" s="166"/>
      <c r="U27" s="477"/>
      <c r="V27" s="192"/>
      <c r="W27" s="478">
        <f t="shared" si="1"/>
        <v>0</v>
      </c>
      <c r="Y27" s="166"/>
      <c r="AA27" s="477"/>
      <c r="AB27" s="192"/>
      <c r="AC27" s="478">
        <f t="shared" si="2"/>
        <v>0</v>
      </c>
      <c r="AE27" s="166"/>
      <c r="AF27" s="118"/>
      <c r="AG27" s="477"/>
      <c r="AH27" s="192"/>
      <c r="AI27" s="478">
        <f t="shared" si="3"/>
        <v>0</v>
      </c>
      <c r="AK27" s="166"/>
      <c r="AL27" s="118"/>
      <c r="AM27" s="477"/>
      <c r="AN27" s="192"/>
      <c r="AO27" s="478">
        <f t="shared" si="4"/>
        <v>0</v>
      </c>
      <c r="AT27" s="111"/>
      <c r="AU27" s="166"/>
      <c r="AW27" s="168"/>
      <c r="AX27" s="192"/>
      <c r="AY27" s="170">
        <f t="shared" si="5"/>
        <v>0</v>
      </c>
      <c r="BA27" s="166"/>
      <c r="BC27" s="168"/>
      <c r="BD27" s="192"/>
      <c r="BE27" s="170">
        <f t="shared" si="6"/>
        <v>0</v>
      </c>
      <c r="BG27" s="166"/>
      <c r="BH27" s="118"/>
      <c r="BI27" s="168"/>
      <c r="BJ27" s="192"/>
      <c r="BK27" s="170">
        <f t="shared" si="7"/>
        <v>0</v>
      </c>
      <c r="BM27" s="166"/>
      <c r="BN27" s="118"/>
      <c r="BO27" s="168"/>
      <c r="BP27" s="192"/>
      <c r="BQ27" s="170">
        <f t="shared" si="8"/>
        <v>0</v>
      </c>
      <c r="BV27" s="111"/>
      <c r="BW27" s="166"/>
      <c r="BY27" s="168"/>
      <c r="BZ27" s="192"/>
      <c r="CA27" s="170">
        <f t="shared" si="9"/>
        <v>0</v>
      </c>
      <c r="CC27" s="166"/>
      <c r="CE27" s="168"/>
      <c r="CF27" s="192"/>
      <c r="CG27" s="170">
        <f t="shared" si="10"/>
        <v>0</v>
      </c>
      <c r="CI27" s="166"/>
      <c r="CJ27" s="118"/>
      <c r="CK27" s="168"/>
      <c r="CL27" s="192"/>
      <c r="CM27" s="170">
        <f t="shared" si="11"/>
        <v>0</v>
      </c>
      <c r="CO27" s="166"/>
      <c r="CP27" s="118"/>
      <c r="CQ27" s="168"/>
      <c r="CR27" s="192"/>
      <c r="CS27" s="170">
        <f t="shared" si="12"/>
        <v>0</v>
      </c>
      <c r="CX27" s="111"/>
      <c r="CY27" s="166"/>
      <c r="DA27" s="168"/>
      <c r="DB27" s="192"/>
      <c r="DC27" s="170">
        <f t="shared" si="13"/>
        <v>0</v>
      </c>
      <c r="DE27" s="166"/>
      <c r="DG27" s="168"/>
      <c r="DH27" s="192"/>
      <c r="DI27" s="170">
        <f t="shared" si="14"/>
        <v>0</v>
      </c>
      <c r="DK27" s="166"/>
      <c r="DL27" s="118"/>
      <c r="DM27" s="168"/>
      <c r="DN27" s="192"/>
      <c r="DO27" s="170">
        <f t="shared" si="15"/>
        <v>0</v>
      </c>
      <c r="DQ27" s="166"/>
      <c r="DR27" s="118"/>
      <c r="DS27" s="168"/>
      <c r="DT27" s="192"/>
      <c r="DU27" s="170">
        <f t="shared" si="16"/>
        <v>0</v>
      </c>
      <c r="DZ27" s="189"/>
      <c r="EA27" s="485">
        <f t="shared" si="17"/>
        <v>0</v>
      </c>
      <c r="EB27" s="486">
        <f t="shared" si="18"/>
        <v>0</v>
      </c>
      <c r="EC27" s="150"/>
      <c r="ED27" s="144"/>
      <c r="EF27" s="163"/>
      <c r="EW27" s="159"/>
      <c r="EX27" s="159"/>
      <c r="EY27" s="161"/>
      <c r="EZ27" s="112"/>
      <c r="FD27" s="163"/>
      <c r="FU27" s="159"/>
      <c r="FV27" s="159"/>
      <c r="FW27" s="161"/>
      <c r="FX27" s="112"/>
    </row>
    <row r="28" spans="1:180" ht="16" customHeight="1" outlineLevel="1" x14ac:dyDescent="0.25">
      <c r="A28" s="150"/>
      <c r="B28" s="144"/>
      <c r="C28" s="963" t="str">
        <f t="shared" si="0"/>
        <v>FK4</v>
      </c>
      <c r="D28" s="291" t="s">
        <v>303</v>
      </c>
      <c r="E28" s="983" t="s">
        <v>381</v>
      </c>
      <c r="F28" s="984"/>
      <c r="G28" s="984"/>
      <c r="H28" s="984"/>
      <c r="I28" s="984"/>
      <c r="J28" s="985"/>
      <c r="K28" s="984"/>
      <c r="L28" s="1011"/>
      <c r="M28" s="189"/>
      <c r="N28" s="166"/>
      <c r="O28" s="165"/>
      <c r="P28" s="111"/>
      <c r="Q28" s="111"/>
      <c r="R28" s="111"/>
      <c r="S28" s="166"/>
      <c r="U28" s="477"/>
      <c r="V28" s="190"/>
      <c r="W28" s="478">
        <f t="shared" si="1"/>
        <v>0</v>
      </c>
      <c r="Y28" s="166"/>
      <c r="AA28" s="477"/>
      <c r="AB28" s="190"/>
      <c r="AC28" s="478">
        <f t="shared" si="2"/>
        <v>0</v>
      </c>
      <c r="AE28" s="166"/>
      <c r="AF28" s="118"/>
      <c r="AG28" s="477"/>
      <c r="AH28" s="190"/>
      <c r="AI28" s="478">
        <f t="shared" si="3"/>
        <v>0</v>
      </c>
      <c r="AK28" s="166"/>
      <c r="AL28" s="118"/>
      <c r="AM28" s="477"/>
      <c r="AN28" s="190"/>
      <c r="AO28" s="478">
        <f t="shared" si="4"/>
        <v>0</v>
      </c>
      <c r="AT28" s="111"/>
      <c r="AU28" s="166"/>
      <c r="AW28" s="168"/>
      <c r="AX28" s="190"/>
      <c r="AY28" s="170">
        <f t="shared" si="5"/>
        <v>0</v>
      </c>
      <c r="BA28" s="166"/>
      <c r="BC28" s="168"/>
      <c r="BD28" s="190"/>
      <c r="BE28" s="170">
        <f t="shared" si="6"/>
        <v>0</v>
      </c>
      <c r="BG28" s="166"/>
      <c r="BH28" s="118"/>
      <c r="BI28" s="168"/>
      <c r="BJ28" s="190"/>
      <c r="BK28" s="170">
        <f t="shared" si="7"/>
        <v>0</v>
      </c>
      <c r="BM28" s="166"/>
      <c r="BN28" s="118"/>
      <c r="BO28" s="168"/>
      <c r="BP28" s="190"/>
      <c r="BQ28" s="170">
        <f t="shared" si="8"/>
        <v>0</v>
      </c>
      <c r="BV28" s="111"/>
      <c r="BW28" s="166"/>
      <c r="BY28" s="168"/>
      <c r="BZ28" s="190"/>
      <c r="CA28" s="170">
        <f t="shared" si="9"/>
        <v>0</v>
      </c>
      <c r="CC28" s="166"/>
      <c r="CE28" s="168"/>
      <c r="CF28" s="190"/>
      <c r="CG28" s="170">
        <f t="shared" si="10"/>
        <v>0</v>
      </c>
      <c r="CI28" s="166"/>
      <c r="CJ28" s="118"/>
      <c r="CK28" s="168"/>
      <c r="CL28" s="190"/>
      <c r="CM28" s="170">
        <f t="shared" si="11"/>
        <v>0</v>
      </c>
      <c r="CO28" s="166"/>
      <c r="CP28" s="118"/>
      <c r="CQ28" s="168"/>
      <c r="CR28" s="190"/>
      <c r="CS28" s="170">
        <f t="shared" si="12"/>
        <v>0</v>
      </c>
      <c r="CX28" s="111"/>
      <c r="CY28" s="166"/>
      <c r="DA28" s="168"/>
      <c r="DB28" s="190"/>
      <c r="DC28" s="170">
        <f t="shared" si="13"/>
        <v>0</v>
      </c>
      <c r="DE28" s="166"/>
      <c r="DG28" s="168"/>
      <c r="DH28" s="190"/>
      <c r="DI28" s="170">
        <f t="shared" si="14"/>
        <v>0</v>
      </c>
      <c r="DK28" s="166"/>
      <c r="DL28" s="118"/>
      <c r="DM28" s="168"/>
      <c r="DN28" s="190"/>
      <c r="DO28" s="170">
        <f t="shared" si="15"/>
        <v>0</v>
      </c>
      <c r="DQ28" s="166"/>
      <c r="DR28" s="118"/>
      <c r="DS28" s="168"/>
      <c r="DT28" s="190"/>
      <c r="DU28" s="170">
        <f t="shared" si="16"/>
        <v>0</v>
      </c>
      <c r="DZ28" s="189"/>
      <c r="EA28" s="485">
        <f t="shared" si="17"/>
        <v>0</v>
      </c>
      <c r="EB28" s="486">
        <f t="shared" si="18"/>
        <v>0</v>
      </c>
      <c r="EC28" s="150"/>
      <c r="ED28" s="144"/>
      <c r="EF28" s="163"/>
      <c r="EW28" s="159"/>
      <c r="EX28" s="159"/>
      <c r="EY28" s="161"/>
      <c r="EZ28" s="112"/>
      <c r="FD28" s="163"/>
      <c r="FU28" s="159"/>
      <c r="FV28" s="159"/>
      <c r="FW28" s="161"/>
      <c r="FX28" s="112"/>
    </row>
    <row r="29" spans="1:180" ht="16" customHeight="1" outlineLevel="1" x14ac:dyDescent="0.25">
      <c r="A29" s="150"/>
      <c r="B29" s="144"/>
      <c r="C29" s="963" t="str">
        <f>"FK" &amp; ROW(C29)-ROW($C$23)-1</f>
        <v>FK5</v>
      </c>
      <c r="D29" s="971" t="s">
        <v>304</v>
      </c>
      <c r="E29" s="983" t="s">
        <v>382</v>
      </c>
      <c r="F29" s="984"/>
      <c r="G29" s="984"/>
      <c r="H29" s="984"/>
      <c r="I29" s="984"/>
      <c r="J29" s="987"/>
      <c r="K29" s="983"/>
      <c r="L29" s="1011"/>
      <c r="M29" s="189"/>
      <c r="N29" s="166"/>
      <c r="O29" s="165"/>
      <c r="P29" s="111"/>
      <c r="Q29" s="111"/>
      <c r="R29" s="111"/>
      <c r="S29" s="166"/>
      <c r="U29" s="477"/>
      <c r="V29" s="192"/>
      <c r="W29" s="478">
        <f>U29*V29</f>
        <v>0</v>
      </c>
      <c r="Y29" s="166"/>
      <c r="AA29" s="477"/>
      <c r="AB29" s="192"/>
      <c r="AC29" s="478">
        <f>AA29*AB29</f>
        <v>0</v>
      </c>
      <c r="AE29" s="166"/>
      <c r="AF29" s="118"/>
      <c r="AG29" s="477"/>
      <c r="AH29" s="192"/>
      <c r="AI29" s="478">
        <f>AG29*AH29</f>
        <v>0</v>
      </c>
      <c r="AK29" s="166"/>
      <c r="AL29" s="118"/>
      <c r="AM29" s="477"/>
      <c r="AN29" s="192"/>
      <c r="AO29" s="478">
        <f>AM29*AN29</f>
        <v>0</v>
      </c>
      <c r="AT29" s="111"/>
      <c r="AU29" s="166"/>
      <c r="AW29" s="168"/>
      <c r="AX29" s="192"/>
      <c r="AY29" s="170">
        <f>AW29*AX29</f>
        <v>0</v>
      </c>
      <c r="BA29" s="166"/>
      <c r="BC29" s="168"/>
      <c r="BD29" s="192"/>
      <c r="BE29" s="170">
        <f>BC29*BD29</f>
        <v>0</v>
      </c>
      <c r="BG29" s="166"/>
      <c r="BH29" s="118"/>
      <c r="BI29" s="168"/>
      <c r="BJ29" s="192"/>
      <c r="BK29" s="170">
        <f>BI29*BJ29</f>
        <v>0</v>
      </c>
      <c r="BM29" s="166"/>
      <c r="BN29" s="118"/>
      <c r="BO29" s="168"/>
      <c r="BP29" s="192"/>
      <c r="BQ29" s="170">
        <f>BO29*BP29</f>
        <v>0</v>
      </c>
      <c r="BV29" s="111"/>
      <c r="BW29" s="166"/>
      <c r="BY29" s="168"/>
      <c r="BZ29" s="192"/>
      <c r="CA29" s="170">
        <f>BY29*BZ29</f>
        <v>0</v>
      </c>
      <c r="CC29" s="166"/>
      <c r="CE29" s="168"/>
      <c r="CF29" s="192"/>
      <c r="CG29" s="170">
        <f>CE29*CF29</f>
        <v>0</v>
      </c>
      <c r="CI29" s="166"/>
      <c r="CJ29" s="118"/>
      <c r="CK29" s="168"/>
      <c r="CL29" s="192"/>
      <c r="CM29" s="170">
        <f>CK29*CL29</f>
        <v>0</v>
      </c>
      <c r="CO29" s="166"/>
      <c r="CP29" s="118"/>
      <c r="CQ29" s="168"/>
      <c r="CR29" s="192"/>
      <c r="CS29" s="170">
        <f>CQ29*CR29</f>
        <v>0</v>
      </c>
      <c r="CX29" s="111"/>
      <c r="CY29" s="166"/>
      <c r="DA29" s="168"/>
      <c r="DB29" s="192"/>
      <c r="DC29" s="170">
        <f>DA29*DB29</f>
        <v>0</v>
      </c>
      <c r="DE29" s="166"/>
      <c r="DG29" s="168"/>
      <c r="DH29" s="192"/>
      <c r="DI29" s="170">
        <f>DG29*DH29</f>
        <v>0</v>
      </c>
      <c r="DK29" s="166"/>
      <c r="DL29" s="118"/>
      <c r="DM29" s="168"/>
      <c r="DN29" s="192"/>
      <c r="DO29" s="170">
        <f>DM29*DN29</f>
        <v>0</v>
      </c>
      <c r="DQ29" s="166"/>
      <c r="DR29" s="118"/>
      <c r="DS29" s="168"/>
      <c r="DT29" s="192"/>
      <c r="DU29" s="170">
        <f>DS29*DT29</f>
        <v>0</v>
      </c>
      <c r="DZ29" s="189"/>
      <c r="EA29" s="485">
        <f>SUMPRODUCT((U$23:DU$23=V$23)*(U29:DU29))</f>
        <v>0</v>
      </c>
      <c r="EB29" s="486">
        <f>SUMPRODUCT((U$23:DU$23=W$23)*(U29:DU29))</f>
        <v>0</v>
      </c>
      <c r="EC29" s="150"/>
      <c r="ED29" s="144"/>
      <c r="EF29" s="163"/>
      <c r="EW29" s="159"/>
      <c r="EX29" s="159"/>
      <c r="EY29" s="161"/>
      <c r="EZ29" s="112"/>
      <c r="FD29" s="163"/>
      <c r="FU29" s="159"/>
      <c r="FV29" s="159"/>
      <c r="FW29" s="161"/>
      <c r="FX29" s="112"/>
    </row>
    <row r="30" spans="1:180" ht="16" customHeight="1" outlineLevel="1" x14ac:dyDescent="0.25">
      <c r="A30" s="150"/>
      <c r="B30" s="144"/>
      <c r="C30" s="963" t="str">
        <f>"FK" &amp; ROW(C30)-ROW($C$23)-1</f>
        <v>FK6</v>
      </c>
      <c r="D30" s="291" t="s">
        <v>307</v>
      </c>
      <c r="E30" s="983" t="s">
        <v>382</v>
      </c>
      <c r="F30" s="984"/>
      <c r="G30" s="984"/>
      <c r="H30" s="984"/>
      <c r="I30" s="984"/>
      <c r="J30" s="295" t="s">
        <v>306</v>
      </c>
      <c r="K30" s="983"/>
      <c r="L30" s="1011"/>
      <c r="M30" s="189"/>
      <c r="N30" s="166"/>
      <c r="O30" s="165"/>
      <c r="P30" s="111"/>
      <c r="Q30" s="111"/>
      <c r="R30" s="111"/>
      <c r="S30" s="166"/>
      <c r="U30" s="477"/>
      <c r="V30" s="192"/>
      <c r="W30" s="478">
        <f>U30*V30</f>
        <v>0</v>
      </c>
      <c r="Y30" s="166"/>
      <c r="AA30" s="477"/>
      <c r="AB30" s="192"/>
      <c r="AC30" s="478">
        <f>AA30*AB30</f>
        <v>0</v>
      </c>
      <c r="AE30" s="166"/>
      <c r="AF30" s="118"/>
      <c r="AG30" s="477"/>
      <c r="AH30" s="192"/>
      <c r="AI30" s="478">
        <f>AG30*AH30</f>
        <v>0</v>
      </c>
      <c r="AK30" s="166"/>
      <c r="AL30" s="118"/>
      <c r="AM30" s="477"/>
      <c r="AN30" s="192"/>
      <c r="AO30" s="478">
        <f>AM30*AN30</f>
        <v>0</v>
      </c>
      <c r="AT30" s="111"/>
      <c r="AU30" s="166"/>
      <c r="AW30" s="168"/>
      <c r="AX30" s="192"/>
      <c r="AY30" s="170">
        <f>AW30*AX30</f>
        <v>0</v>
      </c>
      <c r="BA30" s="166"/>
      <c r="BC30" s="168"/>
      <c r="BD30" s="192"/>
      <c r="BE30" s="170">
        <f>BC30*BD30</f>
        <v>0</v>
      </c>
      <c r="BG30" s="166"/>
      <c r="BH30" s="118"/>
      <c r="BI30" s="168"/>
      <c r="BJ30" s="192"/>
      <c r="BK30" s="170">
        <f>BI30*BJ30</f>
        <v>0</v>
      </c>
      <c r="BM30" s="166"/>
      <c r="BN30" s="118"/>
      <c r="BO30" s="168"/>
      <c r="BP30" s="192"/>
      <c r="BQ30" s="170">
        <f>BO30*BP30</f>
        <v>0</v>
      </c>
      <c r="BV30" s="111"/>
      <c r="BW30" s="166"/>
      <c r="BY30" s="168"/>
      <c r="BZ30" s="192"/>
      <c r="CA30" s="170">
        <f>BY30*BZ30</f>
        <v>0</v>
      </c>
      <c r="CC30" s="166"/>
      <c r="CE30" s="168"/>
      <c r="CF30" s="192"/>
      <c r="CG30" s="170">
        <f>CE30*CF30</f>
        <v>0</v>
      </c>
      <c r="CI30" s="166"/>
      <c r="CJ30" s="118"/>
      <c r="CK30" s="168"/>
      <c r="CL30" s="192"/>
      <c r="CM30" s="170">
        <f>CK30*CL30</f>
        <v>0</v>
      </c>
      <c r="CO30" s="166"/>
      <c r="CP30" s="118"/>
      <c r="CQ30" s="168"/>
      <c r="CR30" s="192"/>
      <c r="CS30" s="170">
        <f>CQ30*CR30</f>
        <v>0</v>
      </c>
      <c r="CX30" s="111"/>
      <c r="CY30" s="166"/>
      <c r="DA30" s="168"/>
      <c r="DB30" s="192"/>
      <c r="DC30" s="170">
        <f>DA30*DB30</f>
        <v>0</v>
      </c>
      <c r="DE30" s="166"/>
      <c r="DG30" s="168"/>
      <c r="DH30" s="192"/>
      <c r="DI30" s="170">
        <f>DG30*DH30</f>
        <v>0</v>
      </c>
      <c r="DK30" s="166"/>
      <c r="DL30" s="118"/>
      <c r="DM30" s="168"/>
      <c r="DN30" s="192"/>
      <c r="DO30" s="170">
        <f>DM30*DN30</f>
        <v>0</v>
      </c>
      <c r="DQ30" s="166"/>
      <c r="DR30" s="118"/>
      <c r="DS30" s="168"/>
      <c r="DT30" s="192"/>
      <c r="DU30" s="170">
        <f>DS30*DT30</f>
        <v>0</v>
      </c>
      <c r="DZ30" s="189"/>
      <c r="EA30" s="485">
        <f>SUMPRODUCT((U$23:DU$23=V$23)*(U30:DU30))</f>
        <v>0</v>
      </c>
      <c r="EB30" s="486">
        <f>SUMPRODUCT((U$23:DU$23=W$23)*(U30:DU30))</f>
        <v>0</v>
      </c>
      <c r="EC30" s="150"/>
      <c r="ED30" s="144"/>
      <c r="EF30" s="163"/>
      <c r="EW30" s="159"/>
      <c r="EX30" s="159"/>
      <c r="EY30" s="161"/>
      <c r="EZ30" s="112"/>
      <c r="FD30" s="163"/>
      <c r="FU30" s="159"/>
      <c r="FV30" s="159"/>
      <c r="FW30" s="161"/>
      <c r="FX30" s="112"/>
    </row>
    <row r="31" spans="1:180" ht="15.65" customHeight="1" outlineLevel="1" x14ac:dyDescent="0.25">
      <c r="A31" s="150"/>
      <c r="B31" s="144"/>
      <c r="C31" s="963" t="str">
        <f t="shared" si="0"/>
        <v>FK7</v>
      </c>
      <c r="D31" s="291" t="s">
        <v>309</v>
      </c>
      <c r="E31" s="983" t="s">
        <v>310</v>
      </c>
      <c r="F31" s="984"/>
      <c r="G31" s="984"/>
      <c r="H31" s="984"/>
      <c r="I31" s="984"/>
      <c r="J31" s="295" t="s">
        <v>306</v>
      </c>
      <c r="K31" s="983"/>
      <c r="L31" s="1011"/>
      <c r="M31" s="189"/>
      <c r="N31" s="166"/>
      <c r="O31" s="165"/>
      <c r="P31" s="111"/>
      <c r="Q31" s="111"/>
      <c r="R31" s="111"/>
      <c r="S31" s="166"/>
      <c r="U31" s="477"/>
      <c r="V31" s="190"/>
      <c r="W31" s="478">
        <f t="shared" si="1"/>
        <v>0</v>
      </c>
      <c r="Y31" s="166"/>
      <c r="AA31" s="477"/>
      <c r="AB31" s="190"/>
      <c r="AC31" s="478">
        <f t="shared" si="2"/>
        <v>0</v>
      </c>
      <c r="AE31" s="166"/>
      <c r="AF31" s="118"/>
      <c r="AG31" s="477"/>
      <c r="AH31" s="190"/>
      <c r="AI31" s="478">
        <f t="shared" si="3"/>
        <v>0</v>
      </c>
      <c r="AK31" s="166"/>
      <c r="AL31" s="118"/>
      <c r="AM31" s="477"/>
      <c r="AN31" s="190"/>
      <c r="AO31" s="478">
        <f t="shared" si="4"/>
        <v>0</v>
      </c>
      <c r="AT31" s="111"/>
      <c r="AU31" s="166"/>
      <c r="AW31" s="168"/>
      <c r="AX31" s="190"/>
      <c r="AY31" s="170">
        <f t="shared" si="5"/>
        <v>0</v>
      </c>
      <c r="BA31" s="166"/>
      <c r="BC31" s="168"/>
      <c r="BD31" s="190"/>
      <c r="BE31" s="170">
        <f t="shared" si="6"/>
        <v>0</v>
      </c>
      <c r="BG31" s="166"/>
      <c r="BH31" s="118"/>
      <c r="BI31" s="168"/>
      <c r="BJ31" s="190"/>
      <c r="BK31" s="170">
        <f t="shared" si="7"/>
        <v>0</v>
      </c>
      <c r="BM31" s="166"/>
      <c r="BN31" s="118"/>
      <c r="BO31" s="168"/>
      <c r="BP31" s="190"/>
      <c r="BQ31" s="170">
        <f t="shared" si="8"/>
        <v>0</v>
      </c>
      <c r="BV31" s="111"/>
      <c r="BW31" s="166"/>
      <c r="BY31" s="168"/>
      <c r="BZ31" s="190"/>
      <c r="CA31" s="170">
        <f t="shared" si="9"/>
        <v>0</v>
      </c>
      <c r="CC31" s="166"/>
      <c r="CE31" s="168"/>
      <c r="CF31" s="190"/>
      <c r="CG31" s="170">
        <f t="shared" si="10"/>
        <v>0</v>
      </c>
      <c r="CI31" s="166"/>
      <c r="CJ31" s="118"/>
      <c r="CK31" s="168"/>
      <c r="CL31" s="190"/>
      <c r="CM31" s="170">
        <f t="shared" si="11"/>
        <v>0</v>
      </c>
      <c r="CO31" s="166"/>
      <c r="CP31" s="118"/>
      <c r="CQ31" s="168"/>
      <c r="CR31" s="190"/>
      <c r="CS31" s="170">
        <f t="shared" si="12"/>
        <v>0</v>
      </c>
      <c r="CX31" s="111"/>
      <c r="CY31" s="166"/>
      <c r="DA31" s="168"/>
      <c r="DB31" s="190"/>
      <c r="DC31" s="170">
        <f t="shared" si="13"/>
        <v>0</v>
      </c>
      <c r="DE31" s="166"/>
      <c r="DG31" s="168"/>
      <c r="DH31" s="190"/>
      <c r="DI31" s="170">
        <f t="shared" si="14"/>
        <v>0</v>
      </c>
      <c r="DK31" s="166"/>
      <c r="DL31" s="118"/>
      <c r="DM31" s="168"/>
      <c r="DN31" s="190"/>
      <c r="DO31" s="170">
        <f t="shared" si="15"/>
        <v>0</v>
      </c>
      <c r="DQ31" s="166"/>
      <c r="DR31" s="118"/>
      <c r="DS31" s="168"/>
      <c r="DT31" s="190"/>
      <c r="DU31" s="170">
        <f t="shared" si="16"/>
        <v>0</v>
      </c>
      <c r="DZ31" s="189"/>
      <c r="EA31" s="485">
        <f t="shared" si="17"/>
        <v>0</v>
      </c>
      <c r="EB31" s="486">
        <f t="shared" si="18"/>
        <v>0</v>
      </c>
      <c r="EC31" s="150"/>
      <c r="ED31" s="144"/>
      <c r="EF31" s="163"/>
      <c r="EW31" s="159"/>
      <c r="EX31" s="159"/>
      <c r="EY31" s="161"/>
      <c r="EZ31" s="112"/>
      <c r="FD31" s="163"/>
      <c r="FU31" s="159"/>
      <c r="FV31" s="159"/>
      <c r="FW31" s="161"/>
      <c r="FX31" s="112"/>
    </row>
    <row r="32" spans="1:180" ht="16" customHeight="1" outlineLevel="1" x14ac:dyDescent="0.25">
      <c r="A32" s="150"/>
      <c r="B32" s="144"/>
      <c r="C32" s="963" t="str">
        <f t="shared" si="0"/>
        <v>FK8</v>
      </c>
      <c r="D32" s="291" t="s">
        <v>311</v>
      </c>
      <c r="E32" s="983" t="s">
        <v>312</v>
      </c>
      <c r="F32" s="984"/>
      <c r="G32" s="984"/>
      <c r="H32" s="984"/>
      <c r="I32" s="984"/>
      <c r="J32" s="295" t="s">
        <v>306</v>
      </c>
      <c r="K32" s="983"/>
      <c r="L32" s="1011"/>
      <c r="M32" s="189"/>
      <c r="N32" s="166"/>
      <c r="O32" s="165"/>
      <c r="P32" s="111"/>
      <c r="Q32" s="111"/>
      <c r="R32" s="111"/>
      <c r="S32" s="166"/>
      <c r="U32" s="477"/>
      <c r="V32" s="192"/>
      <c r="W32" s="478">
        <f t="shared" si="1"/>
        <v>0</v>
      </c>
      <c r="Y32" s="166"/>
      <c r="AA32" s="477"/>
      <c r="AB32" s="192"/>
      <c r="AC32" s="478">
        <f t="shared" si="2"/>
        <v>0</v>
      </c>
      <c r="AE32" s="166"/>
      <c r="AF32" s="118"/>
      <c r="AG32" s="477"/>
      <c r="AH32" s="192"/>
      <c r="AI32" s="478">
        <f t="shared" si="3"/>
        <v>0</v>
      </c>
      <c r="AK32" s="166"/>
      <c r="AL32" s="118"/>
      <c r="AM32" s="477"/>
      <c r="AN32" s="192"/>
      <c r="AO32" s="478">
        <f t="shared" si="4"/>
        <v>0</v>
      </c>
      <c r="AT32" s="111"/>
      <c r="AU32" s="166"/>
      <c r="AW32" s="168"/>
      <c r="AX32" s="192"/>
      <c r="AY32" s="170">
        <f t="shared" si="5"/>
        <v>0</v>
      </c>
      <c r="BA32" s="166"/>
      <c r="BC32" s="168"/>
      <c r="BD32" s="192"/>
      <c r="BE32" s="170">
        <f t="shared" si="6"/>
        <v>0</v>
      </c>
      <c r="BG32" s="166"/>
      <c r="BH32" s="118"/>
      <c r="BI32" s="168"/>
      <c r="BJ32" s="192"/>
      <c r="BK32" s="170">
        <f t="shared" si="7"/>
        <v>0</v>
      </c>
      <c r="BM32" s="166"/>
      <c r="BN32" s="118"/>
      <c r="BO32" s="168"/>
      <c r="BP32" s="192"/>
      <c r="BQ32" s="170">
        <f t="shared" si="8"/>
        <v>0</v>
      </c>
      <c r="BV32" s="111"/>
      <c r="BW32" s="166"/>
      <c r="BY32" s="168"/>
      <c r="BZ32" s="192"/>
      <c r="CA32" s="170">
        <f t="shared" si="9"/>
        <v>0</v>
      </c>
      <c r="CC32" s="166"/>
      <c r="CE32" s="168"/>
      <c r="CF32" s="192"/>
      <c r="CG32" s="170">
        <f t="shared" si="10"/>
        <v>0</v>
      </c>
      <c r="CI32" s="166"/>
      <c r="CJ32" s="118"/>
      <c r="CK32" s="168"/>
      <c r="CL32" s="192"/>
      <c r="CM32" s="170">
        <f t="shared" si="11"/>
        <v>0</v>
      </c>
      <c r="CO32" s="166"/>
      <c r="CP32" s="118"/>
      <c r="CQ32" s="168"/>
      <c r="CR32" s="192"/>
      <c r="CS32" s="170">
        <f t="shared" si="12"/>
        <v>0</v>
      </c>
      <c r="CX32" s="111"/>
      <c r="CY32" s="166"/>
      <c r="DA32" s="168"/>
      <c r="DB32" s="192"/>
      <c r="DC32" s="170">
        <f t="shared" si="13"/>
        <v>0</v>
      </c>
      <c r="DE32" s="166"/>
      <c r="DG32" s="168"/>
      <c r="DH32" s="192"/>
      <c r="DI32" s="170">
        <f t="shared" si="14"/>
        <v>0</v>
      </c>
      <c r="DK32" s="166"/>
      <c r="DL32" s="118"/>
      <c r="DM32" s="168"/>
      <c r="DN32" s="192"/>
      <c r="DO32" s="170">
        <f t="shared" si="15"/>
        <v>0</v>
      </c>
      <c r="DQ32" s="166"/>
      <c r="DR32" s="118"/>
      <c r="DS32" s="168"/>
      <c r="DT32" s="192"/>
      <c r="DU32" s="170">
        <f t="shared" si="16"/>
        <v>0</v>
      </c>
      <c r="DZ32" s="189"/>
      <c r="EA32" s="485">
        <f t="shared" si="17"/>
        <v>0</v>
      </c>
      <c r="EB32" s="486">
        <f t="shared" si="18"/>
        <v>0</v>
      </c>
      <c r="EC32" s="150"/>
      <c r="ED32" s="144"/>
      <c r="EF32" s="163"/>
      <c r="EW32" s="159"/>
      <c r="EX32" s="159"/>
      <c r="EY32" s="161"/>
      <c r="EZ32" s="112"/>
      <c r="FD32" s="163"/>
      <c r="FU32" s="159"/>
      <c r="FV32" s="159"/>
      <c r="FW32" s="161"/>
      <c r="FX32" s="112"/>
    </row>
    <row r="33" spans="1:180" ht="16" customHeight="1" outlineLevel="1" thickBot="1" x14ac:dyDescent="0.3">
      <c r="A33" s="150"/>
      <c r="B33" s="144"/>
      <c r="C33" s="964" t="str">
        <f t="shared" si="0"/>
        <v>FK9</v>
      </c>
      <c r="D33" s="490"/>
      <c r="E33" s="491"/>
      <c r="F33" s="491"/>
      <c r="G33" s="491"/>
      <c r="H33" s="491"/>
      <c r="I33" s="491"/>
      <c r="J33" s="636"/>
      <c r="K33" s="493"/>
      <c r="L33" s="1012"/>
      <c r="M33" s="189"/>
      <c r="N33" s="166"/>
      <c r="O33" s="165"/>
      <c r="P33" s="111"/>
      <c r="Q33" s="111"/>
      <c r="R33" s="111"/>
      <c r="S33" s="166"/>
      <c r="U33" s="479"/>
      <c r="V33" s="480"/>
      <c r="W33" s="481">
        <f t="shared" si="1"/>
        <v>0</v>
      </c>
      <c r="Y33" s="166"/>
      <c r="AA33" s="479"/>
      <c r="AB33" s="480"/>
      <c r="AC33" s="481">
        <f t="shared" si="2"/>
        <v>0</v>
      </c>
      <c r="AE33" s="166"/>
      <c r="AF33" s="118"/>
      <c r="AG33" s="479"/>
      <c r="AH33" s="480"/>
      <c r="AI33" s="481">
        <f t="shared" si="3"/>
        <v>0</v>
      </c>
      <c r="AK33" s="166"/>
      <c r="AL33" s="118"/>
      <c r="AM33" s="479"/>
      <c r="AN33" s="480"/>
      <c r="AO33" s="481">
        <f t="shared" si="4"/>
        <v>0</v>
      </c>
      <c r="AT33" s="111"/>
      <c r="AU33" s="166"/>
      <c r="AW33" s="168"/>
      <c r="AX33" s="190"/>
      <c r="AY33" s="170">
        <f t="shared" si="5"/>
        <v>0</v>
      </c>
      <c r="BA33" s="166"/>
      <c r="BC33" s="168"/>
      <c r="BD33" s="190"/>
      <c r="BE33" s="170">
        <f t="shared" si="6"/>
        <v>0</v>
      </c>
      <c r="BG33" s="166"/>
      <c r="BH33" s="118"/>
      <c r="BI33" s="168"/>
      <c r="BJ33" s="190"/>
      <c r="BK33" s="170">
        <f t="shared" si="7"/>
        <v>0</v>
      </c>
      <c r="BM33" s="166"/>
      <c r="BN33" s="118"/>
      <c r="BO33" s="168"/>
      <c r="BP33" s="190"/>
      <c r="BQ33" s="170">
        <f t="shared" si="8"/>
        <v>0</v>
      </c>
      <c r="BV33" s="111"/>
      <c r="BW33" s="166"/>
      <c r="BY33" s="168"/>
      <c r="BZ33" s="190"/>
      <c r="CA33" s="170">
        <f t="shared" si="9"/>
        <v>0</v>
      </c>
      <c r="CC33" s="166"/>
      <c r="CE33" s="168"/>
      <c r="CF33" s="190"/>
      <c r="CG33" s="170">
        <f t="shared" si="10"/>
        <v>0</v>
      </c>
      <c r="CI33" s="166"/>
      <c r="CJ33" s="118"/>
      <c r="CK33" s="168"/>
      <c r="CL33" s="190"/>
      <c r="CM33" s="170">
        <f t="shared" si="11"/>
        <v>0</v>
      </c>
      <c r="CO33" s="166"/>
      <c r="CP33" s="118"/>
      <c r="CQ33" s="168"/>
      <c r="CR33" s="190"/>
      <c r="CS33" s="170">
        <f t="shared" si="12"/>
        <v>0</v>
      </c>
      <c r="CX33" s="111"/>
      <c r="CY33" s="166"/>
      <c r="DA33" s="168"/>
      <c r="DB33" s="190"/>
      <c r="DC33" s="170">
        <f t="shared" si="13"/>
        <v>0</v>
      </c>
      <c r="DE33" s="166"/>
      <c r="DG33" s="168"/>
      <c r="DH33" s="190"/>
      <c r="DI33" s="170">
        <f t="shared" si="14"/>
        <v>0</v>
      </c>
      <c r="DK33" s="166"/>
      <c r="DL33" s="118"/>
      <c r="DM33" s="168"/>
      <c r="DN33" s="190"/>
      <c r="DO33" s="170">
        <f t="shared" si="15"/>
        <v>0</v>
      </c>
      <c r="DQ33" s="166"/>
      <c r="DR33" s="118"/>
      <c r="DS33" s="168"/>
      <c r="DT33" s="190"/>
      <c r="DU33" s="170">
        <f t="shared" si="16"/>
        <v>0</v>
      </c>
      <c r="DZ33" s="189"/>
      <c r="EA33" s="487">
        <f t="shared" si="17"/>
        <v>0</v>
      </c>
      <c r="EB33" s="488">
        <f t="shared" si="18"/>
        <v>0</v>
      </c>
      <c r="EC33" s="150"/>
      <c r="ED33" s="144"/>
      <c r="EF33" s="163"/>
      <c r="EW33" s="159"/>
      <c r="EX33" s="159"/>
      <c r="EY33" s="161"/>
      <c r="EZ33" s="112"/>
      <c r="FD33" s="163"/>
      <c r="FU33" s="159"/>
      <c r="FV33" s="159"/>
      <c r="FW33" s="161"/>
      <c r="FX33" s="112"/>
    </row>
    <row r="34" spans="1:180" ht="16" customHeight="1" thickBot="1" x14ac:dyDescent="0.4">
      <c r="A34" s="150"/>
      <c r="B34" s="144"/>
      <c r="C34" s="118"/>
      <c r="D34" s="120"/>
      <c r="E34" s="120"/>
      <c r="F34" s="120"/>
      <c r="G34" s="120"/>
      <c r="H34" s="120"/>
      <c r="I34" s="120"/>
      <c r="J34" s="637"/>
      <c r="K34" s="120"/>
      <c r="L34" s="638"/>
      <c r="M34" s="151"/>
      <c r="N34" s="153"/>
      <c r="O34" s="155"/>
      <c r="P34" s="151"/>
      <c r="Q34" s="151"/>
      <c r="R34" s="151"/>
      <c r="S34" s="153"/>
      <c r="U34" s="153"/>
      <c r="V34" s="155"/>
      <c r="W34" s="482">
        <f>SUM(W25:W33)</f>
        <v>0</v>
      </c>
      <c r="Y34" s="153"/>
      <c r="AA34" s="153"/>
      <c r="AB34" s="155"/>
      <c r="AC34" s="482">
        <f>SUM(AC25:AC33)</f>
        <v>0</v>
      </c>
      <c r="AE34" s="153"/>
      <c r="AF34" s="118"/>
      <c r="AG34" s="153"/>
      <c r="AH34" s="155"/>
      <c r="AI34" s="482">
        <f>SUM(AI25:AI33)</f>
        <v>0</v>
      </c>
      <c r="AK34" s="153"/>
      <c r="AL34" s="118"/>
      <c r="AM34" s="153"/>
      <c r="AN34" s="155"/>
      <c r="AO34" s="482">
        <f>SUM(AO25:AO33)</f>
        <v>0</v>
      </c>
      <c r="AT34" s="151"/>
      <c r="AU34" s="153"/>
      <c r="AW34" s="153"/>
      <c r="AX34" s="155"/>
      <c r="AY34" s="154">
        <f>SUM(AY25:AY33)</f>
        <v>0</v>
      </c>
      <c r="BA34" s="153"/>
      <c r="BC34" s="153"/>
      <c r="BD34" s="155"/>
      <c r="BE34" s="154">
        <f>SUM(BE25:BE33)</f>
        <v>0</v>
      </c>
      <c r="BG34" s="153"/>
      <c r="BH34" s="118"/>
      <c r="BI34" s="153"/>
      <c r="BJ34" s="155"/>
      <c r="BK34" s="154">
        <f>SUM(BK25:BK33)</f>
        <v>0</v>
      </c>
      <c r="BM34" s="153"/>
      <c r="BN34" s="118"/>
      <c r="BO34" s="153"/>
      <c r="BP34" s="155"/>
      <c r="BQ34" s="154">
        <f>SUM(BQ25:BQ33)</f>
        <v>0</v>
      </c>
      <c r="BV34" s="151"/>
      <c r="BW34" s="153"/>
      <c r="BY34" s="153"/>
      <c r="BZ34" s="155"/>
      <c r="CA34" s="154">
        <f>SUM(CA25:CA33)</f>
        <v>0</v>
      </c>
      <c r="CC34" s="153"/>
      <c r="CE34" s="153"/>
      <c r="CF34" s="155"/>
      <c r="CG34" s="154">
        <f>SUM(CG25:CG33)</f>
        <v>0</v>
      </c>
      <c r="CI34" s="153"/>
      <c r="CJ34" s="118"/>
      <c r="CK34" s="153"/>
      <c r="CL34" s="155"/>
      <c r="CM34" s="154">
        <f>SUM(CM25:CM33)</f>
        <v>0</v>
      </c>
      <c r="CO34" s="153"/>
      <c r="CP34" s="118"/>
      <c r="CQ34" s="153"/>
      <c r="CR34" s="155"/>
      <c r="CS34" s="154">
        <f>SUM(CS25:CS33)</f>
        <v>0</v>
      </c>
      <c r="CX34" s="151"/>
      <c r="CY34" s="153"/>
      <c r="DA34" s="153"/>
      <c r="DB34" s="155"/>
      <c r="DC34" s="154">
        <f>SUM(DC25:DC33)</f>
        <v>0</v>
      </c>
      <c r="DE34" s="153"/>
      <c r="DG34" s="153"/>
      <c r="DH34" s="155"/>
      <c r="DI34" s="154">
        <f>SUM(DI25:DI33)</f>
        <v>0</v>
      </c>
      <c r="DK34" s="153"/>
      <c r="DL34" s="118"/>
      <c r="DM34" s="153"/>
      <c r="DN34" s="155"/>
      <c r="DO34" s="154">
        <f>SUM(DO25:DO33)</f>
        <v>0</v>
      </c>
      <c r="DQ34" s="153"/>
      <c r="DR34" s="118"/>
      <c r="DS34" s="153"/>
      <c r="DT34" s="155"/>
      <c r="DU34" s="154">
        <f>SUM(DU25:DU33)</f>
        <v>0</v>
      </c>
      <c r="DZ34" s="151"/>
      <c r="EA34" s="152"/>
      <c r="EB34" s="482">
        <f>SUM(EB25:EB33)</f>
        <v>0</v>
      </c>
      <c r="EC34" s="150"/>
      <c r="ED34" s="144"/>
      <c r="EV34" s="153"/>
      <c r="EW34" s="153"/>
      <c r="EX34" s="153"/>
      <c r="EY34" s="152"/>
      <c r="EZ34" s="151"/>
      <c r="FT34" s="153"/>
      <c r="FU34" s="153"/>
      <c r="FV34" s="153"/>
      <c r="FW34" s="152"/>
      <c r="FX34" s="151"/>
    </row>
    <row r="35" spans="1:180" ht="6" customHeight="1" x14ac:dyDescent="0.3">
      <c r="A35" s="150"/>
      <c r="B35" s="129"/>
      <c r="C35" s="125"/>
      <c r="D35" s="128"/>
      <c r="E35" s="128"/>
      <c r="F35" s="128"/>
      <c r="G35" s="128"/>
      <c r="H35" s="128"/>
      <c r="I35" s="128"/>
      <c r="J35" s="639"/>
      <c r="K35" s="128"/>
      <c r="L35" s="640"/>
      <c r="M35" s="125"/>
      <c r="N35" s="125"/>
      <c r="O35" s="125"/>
      <c r="P35" s="125"/>
      <c r="Q35" s="125"/>
      <c r="R35" s="125"/>
      <c r="S35" s="125"/>
      <c r="T35" s="125"/>
      <c r="U35" s="125"/>
      <c r="V35" s="126"/>
      <c r="W35" s="125"/>
      <c r="Y35" s="125"/>
      <c r="Z35" s="125"/>
      <c r="AA35" s="125"/>
      <c r="AB35" s="126"/>
      <c r="AC35" s="125"/>
      <c r="AE35" s="125"/>
      <c r="AF35" s="125"/>
      <c r="AG35" s="125"/>
      <c r="AH35" s="126"/>
      <c r="AI35" s="125"/>
      <c r="AK35" s="125"/>
      <c r="AL35" s="125"/>
      <c r="AM35" s="125"/>
      <c r="AN35" s="126"/>
      <c r="AO35" s="125"/>
      <c r="AU35" s="125"/>
      <c r="AV35" s="125"/>
      <c r="AW35" s="125"/>
      <c r="AX35" s="126"/>
      <c r="AY35" s="125"/>
      <c r="BA35" s="125"/>
      <c r="BB35" s="125"/>
      <c r="BC35" s="125"/>
      <c r="BD35" s="126"/>
      <c r="BE35" s="125"/>
      <c r="BG35" s="125"/>
      <c r="BH35" s="125"/>
      <c r="BI35" s="125"/>
      <c r="BJ35" s="126"/>
      <c r="BK35" s="125"/>
      <c r="BM35" s="125"/>
      <c r="BN35" s="125"/>
      <c r="BO35" s="125"/>
      <c r="BP35" s="126"/>
      <c r="BQ35" s="125"/>
      <c r="BW35" s="125"/>
      <c r="BX35" s="125"/>
      <c r="BY35" s="125"/>
      <c r="BZ35" s="126"/>
      <c r="CA35" s="125"/>
      <c r="CC35" s="125"/>
      <c r="CD35" s="125"/>
      <c r="CE35" s="125"/>
      <c r="CF35" s="126"/>
      <c r="CG35" s="125"/>
      <c r="CI35" s="125"/>
      <c r="CJ35" s="125"/>
      <c r="CK35" s="125"/>
      <c r="CL35" s="126"/>
      <c r="CM35" s="125"/>
      <c r="CO35" s="125"/>
      <c r="CP35" s="125"/>
      <c r="CQ35" s="125"/>
      <c r="CR35" s="126"/>
      <c r="CS35" s="125"/>
      <c r="CY35" s="125"/>
      <c r="CZ35" s="125"/>
      <c r="DA35" s="125"/>
      <c r="DB35" s="126"/>
      <c r="DC35" s="125"/>
      <c r="DE35" s="125"/>
      <c r="DF35" s="125"/>
      <c r="DG35" s="125"/>
      <c r="DH35" s="126"/>
      <c r="DI35" s="125"/>
      <c r="DK35" s="125"/>
      <c r="DL35" s="125"/>
      <c r="DM35" s="125"/>
      <c r="DN35" s="126"/>
      <c r="DO35" s="125"/>
      <c r="DQ35" s="125"/>
      <c r="DR35" s="125"/>
      <c r="DS35" s="125"/>
      <c r="DT35" s="126"/>
      <c r="DU35" s="125"/>
      <c r="DZ35" s="125"/>
      <c r="EA35" s="125"/>
      <c r="EB35" s="125"/>
      <c r="EC35" s="196"/>
      <c r="ED35" s="144"/>
    </row>
    <row r="36" spans="1:180" ht="6" customHeight="1" thickBot="1" x14ac:dyDescent="0.35">
      <c r="A36" s="150"/>
      <c r="B36" s="144"/>
      <c r="C36" s="118"/>
      <c r="D36" s="120"/>
      <c r="E36" s="120"/>
      <c r="F36" s="120"/>
      <c r="G36" s="120"/>
      <c r="H36" s="120"/>
      <c r="I36" s="120"/>
      <c r="J36" s="637"/>
      <c r="K36" s="120"/>
      <c r="L36" s="638"/>
      <c r="AA36" s="118"/>
      <c r="AC36" s="118"/>
      <c r="AF36" s="118"/>
      <c r="AH36" s="119"/>
      <c r="AL36" s="118"/>
      <c r="AN36" s="119"/>
      <c r="AW36" s="118"/>
      <c r="AY36" s="118"/>
      <c r="BC36" s="118"/>
      <c r="BE36" s="118"/>
      <c r="BH36" s="118"/>
      <c r="BJ36" s="119"/>
      <c r="BN36" s="118"/>
      <c r="BP36" s="119"/>
      <c r="BY36" s="118"/>
      <c r="CA36" s="118"/>
      <c r="CE36" s="118"/>
      <c r="CG36" s="118"/>
      <c r="CJ36" s="118"/>
      <c r="CL36" s="119"/>
      <c r="CP36" s="118"/>
      <c r="CR36" s="119"/>
      <c r="DA36" s="118"/>
      <c r="DC36" s="118"/>
      <c r="DG36" s="118"/>
      <c r="DI36" s="118"/>
      <c r="DL36" s="118"/>
      <c r="DN36" s="119"/>
      <c r="DR36" s="118"/>
      <c r="DT36" s="119"/>
      <c r="EC36" s="150"/>
      <c r="ED36" s="144"/>
    </row>
    <row r="37" spans="1:180" ht="18" x14ac:dyDescent="0.35">
      <c r="A37" s="150"/>
      <c r="B37" s="144"/>
      <c r="C37" s="961"/>
      <c r="D37" s="521" t="s">
        <v>269</v>
      </c>
      <c r="E37" s="498"/>
      <c r="F37" s="498"/>
      <c r="G37" s="498"/>
      <c r="H37" s="498"/>
      <c r="I37" s="498"/>
      <c r="J37" s="641"/>
      <c r="K37" s="499" t="s">
        <v>383</v>
      </c>
      <c r="L37" s="1013"/>
      <c r="M37" s="174"/>
      <c r="N37" s="163"/>
      <c r="O37" s="163"/>
      <c r="P37" s="163"/>
      <c r="Q37" s="163"/>
      <c r="R37" s="163"/>
      <c r="S37" s="163"/>
      <c r="U37" s="472" t="s">
        <v>289</v>
      </c>
      <c r="V37" s="473" t="s">
        <v>377</v>
      </c>
      <c r="W37" s="474" t="s">
        <v>291</v>
      </c>
      <c r="Y37" s="163"/>
      <c r="AA37" s="472" t="s">
        <v>289</v>
      </c>
      <c r="AB37" s="473" t="s">
        <v>377</v>
      </c>
      <c r="AC37" s="474" t="s">
        <v>291</v>
      </c>
      <c r="AE37" s="163"/>
      <c r="AF37" s="118"/>
      <c r="AG37" s="472" t="s">
        <v>289</v>
      </c>
      <c r="AH37" s="473" t="s">
        <v>377</v>
      </c>
      <c r="AI37" s="474" t="s">
        <v>291</v>
      </c>
      <c r="AK37" s="163"/>
      <c r="AL37" s="118"/>
      <c r="AM37" s="472" t="s">
        <v>289</v>
      </c>
      <c r="AN37" s="473" t="s">
        <v>377</v>
      </c>
      <c r="AO37" s="474" t="s">
        <v>291</v>
      </c>
      <c r="AT37" s="163"/>
      <c r="AU37" s="163"/>
      <c r="AW37" s="194" t="s">
        <v>43</v>
      </c>
      <c r="AX37" s="194" t="s">
        <v>44</v>
      </c>
      <c r="AY37" s="194" t="s">
        <v>45</v>
      </c>
      <c r="BA37" s="163"/>
      <c r="BC37" s="194" t="s">
        <v>43</v>
      </c>
      <c r="BD37" s="194" t="s">
        <v>44</v>
      </c>
      <c r="BE37" s="194" t="s">
        <v>45</v>
      </c>
      <c r="BG37" s="163"/>
      <c r="BH37" s="118"/>
      <c r="BI37" s="194" t="s">
        <v>43</v>
      </c>
      <c r="BJ37" s="194" t="s">
        <v>44</v>
      </c>
      <c r="BK37" s="194" t="s">
        <v>45</v>
      </c>
      <c r="BM37" s="163"/>
      <c r="BN37" s="118"/>
      <c r="BO37" s="194" t="s">
        <v>43</v>
      </c>
      <c r="BP37" s="194" t="s">
        <v>44</v>
      </c>
      <c r="BQ37" s="194" t="s">
        <v>45</v>
      </c>
      <c r="BV37" s="163"/>
      <c r="BW37" s="163"/>
      <c r="BY37" s="194" t="s">
        <v>43</v>
      </c>
      <c r="BZ37" s="194" t="s">
        <v>44</v>
      </c>
      <c r="CA37" s="194" t="s">
        <v>45</v>
      </c>
      <c r="CC37" s="163"/>
      <c r="CE37" s="194" t="s">
        <v>43</v>
      </c>
      <c r="CF37" s="194" t="s">
        <v>44</v>
      </c>
      <c r="CG37" s="194" t="s">
        <v>45</v>
      </c>
      <c r="CI37" s="163"/>
      <c r="CJ37" s="118"/>
      <c r="CK37" s="194" t="s">
        <v>43</v>
      </c>
      <c r="CL37" s="194" t="s">
        <v>44</v>
      </c>
      <c r="CM37" s="194" t="s">
        <v>45</v>
      </c>
      <c r="CO37" s="163"/>
      <c r="CP37" s="118"/>
      <c r="CQ37" s="194" t="s">
        <v>43</v>
      </c>
      <c r="CR37" s="194" t="s">
        <v>44</v>
      </c>
      <c r="CS37" s="194" t="s">
        <v>45</v>
      </c>
      <c r="CX37" s="163"/>
      <c r="CY37" s="163"/>
      <c r="DA37" s="194" t="s">
        <v>43</v>
      </c>
      <c r="DB37" s="194" t="s">
        <v>44</v>
      </c>
      <c r="DC37" s="194" t="s">
        <v>45</v>
      </c>
      <c r="DE37" s="163"/>
      <c r="DG37" s="194" t="s">
        <v>43</v>
      </c>
      <c r="DH37" s="194" t="s">
        <v>44</v>
      </c>
      <c r="DI37" s="194" t="s">
        <v>45</v>
      </c>
      <c r="DK37" s="163"/>
      <c r="DL37" s="118"/>
      <c r="DM37" s="194" t="s">
        <v>43</v>
      </c>
      <c r="DN37" s="194" t="s">
        <v>44</v>
      </c>
      <c r="DO37" s="194" t="s">
        <v>45</v>
      </c>
      <c r="DQ37" s="163"/>
      <c r="DR37" s="118"/>
      <c r="DS37" s="194" t="s">
        <v>43</v>
      </c>
      <c r="DT37" s="194" t="s">
        <v>44</v>
      </c>
      <c r="DU37" s="194" t="s">
        <v>45</v>
      </c>
      <c r="DZ37" s="174"/>
      <c r="EA37" s="483" t="s">
        <v>377</v>
      </c>
      <c r="EB37" s="474" t="s">
        <v>384</v>
      </c>
      <c r="EC37" s="150"/>
      <c r="EF37" s="193"/>
      <c r="EG37" s="193"/>
      <c r="EH37" s="193"/>
      <c r="EI37" s="193"/>
      <c r="EJ37" s="193"/>
      <c r="EK37" s="193"/>
      <c r="EL37" s="193"/>
      <c r="EM37" s="193"/>
      <c r="EN37" s="193"/>
      <c r="EO37" s="193"/>
      <c r="EP37" s="193"/>
      <c r="EQ37" s="193"/>
      <c r="ER37" s="193"/>
      <c r="ES37" s="193"/>
      <c r="ET37" s="193"/>
      <c r="EU37" s="193"/>
      <c r="EV37" s="193"/>
      <c r="EW37" s="158"/>
      <c r="EX37" s="158"/>
      <c r="EY37" s="178"/>
      <c r="EZ37" s="158"/>
      <c r="FD37" s="193"/>
      <c r="FE37" s="193"/>
      <c r="FF37" s="193"/>
      <c r="FG37" s="193"/>
      <c r="FH37" s="193"/>
      <c r="FI37" s="193"/>
      <c r="FJ37" s="193"/>
      <c r="FK37" s="193"/>
      <c r="FL37" s="193"/>
      <c r="FM37" s="193"/>
      <c r="FN37" s="193"/>
      <c r="FO37" s="193"/>
      <c r="FP37" s="193"/>
      <c r="FQ37" s="193"/>
      <c r="FR37" s="193"/>
      <c r="FS37" s="193"/>
      <c r="FT37" s="193"/>
      <c r="FU37" s="158"/>
      <c r="FV37" s="158"/>
      <c r="FW37" s="178"/>
      <c r="FX37" s="158"/>
    </row>
    <row r="38" spans="1:180" ht="15.5" x14ac:dyDescent="0.35">
      <c r="A38" s="150"/>
      <c r="B38" s="144"/>
      <c r="C38" s="962"/>
      <c r="D38" s="494" t="s">
        <v>293</v>
      </c>
      <c r="E38" s="467" t="s">
        <v>294</v>
      </c>
      <c r="F38" s="466"/>
      <c r="G38" s="466"/>
      <c r="H38" s="466"/>
      <c r="I38" s="466"/>
      <c r="J38" s="642" t="s">
        <v>317</v>
      </c>
      <c r="K38" s="466" t="s">
        <v>73</v>
      </c>
      <c r="L38" s="1009"/>
      <c r="M38" s="158"/>
      <c r="N38" s="163"/>
      <c r="O38" s="163"/>
      <c r="P38" s="163"/>
      <c r="Q38" s="163"/>
      <c r="R38" s="163"/>
      <c r="S38" s="163"/>
      <c r="U38" s="475" t="str">
        <f>"["&amp; 'Summary (EN)'!$I$14 &amp;"/QU]"</f>
        <v>[DOL/QU]</v>
      </c>
      <c r="V38" s="470" t="s">
        <v>297</v>
      </c>
      <c r="W38" s="476" t="str">
        <f>"["&amp; 'Summary (EN)'!$I$14 &amp;"]"</f>
        <v>[DOL]</v>
      </c>
      <c r="Y38" s="163"/>
      <c r="AA38" s="475" t="str">
        <f>"["&amp; 'Summary (EN)'!$I$14 &amp;"/QU]"</f>
        <v>[DOL/QU]</v>
      </c>
      <c r="AB38" s="470" t="s">
        <v>297</v>
      </c>
      <c r="AC38" s="476" t="str">
        <f>"["&amp; 'Summary (EN)'!$I$14 &amp;"]"</f>
        <v>[DOL]</v>
      </c>
      <c r="AE38" s="163"/>
      <c r="AF38" s="118"/>
      <c r="AG38" s="475" t="str">
        <f>"["&amp; 'Summary (EN)'!$I$14 &amp;"/QU]"</f>
        <v>[DOL/QU]</v>
      </c>
      <c r="AH38" s="470" t="s">
        <v>297</v>
      </c>
      <c r="AI38" s="476" t="str">
        <f>"["&amp; 'Summary (EN)'!$I$14 &amp;"]"</f>
        <v>[DOL]</v>
      </c>
      <c r="AK38" s="163"/>
      <c r="AL38" s="118"/>
      <c r="AM38" s="475" t="str">
        <f>"["&amp; 'Summary (EN)'!$I$14 &amp;"/QU]"</f>
        <v>[DOL/QU]</v>
      </c>
      <c r="AN38" s="470" t="s">
        <v>297</v>
      </c>
      <c r="AO38" s="476" t="str">
        <f>"["&amp; 'Summary (EN)'!$I$14 &amp;"]"</f>
        <v>[DOL]</v>
      </c>
      <c r="AT38" s="163"/>
      <c r="AU38" s="163"/>
      <c r="AW38" s="175" t="str">
        <f>"["&amp; 'Zusammenfassung (DE)'!$I$14 &amp;"/ME]"</f>
        <v>[EUR/ME]</v>
      </c>
      <c r="AX38" s="175" t="s">
        <v>51</v>
      </c>
      <c r="AY38" s="175" t="str">
        <f>"["&amp; 'Zusammenfassung (DE)'!$I$14 &amp;"]"</f>
        <v>[EUR]</v>
      </c>
      <c r="BA38" s="163"/>
      <c r="BC38" s="175" t="str">
        <f>"["&amp; 'Zusammenfassung (DE)'!$I$14 &amp;"/ME]"</f>
        <v>[EUR/ME]</v>
      </c>
      <c r="BD38" s="175" t="s">
        <v>51</v>
      </c>
      <c r="BE38" s="175" t="str">
        <f>"["&amp; 'Zusammenfassung (DE)'!$I$14 &amp;"]"</f>
        <v>[EUR]</v>
      </c>
      <c r="BG38" s="163"/>
      <c r="BH38" s="118"/>
      <c r="BI38" s="175" t="str">
        <f>"["&amp; 'Zusammenfassung (DE)'!$I$14 &amp;"/ME]"</f>
        <v>[EUR/ME]</v>
      </c>
      <c r="BJ38" s="175" t="s">
        <v>51</v>
      </c>
      <c r="BK38" s="175" t="str">
        <f>"["&amp; 'Zusammenfassung (DE)'!$I$14 &amp;"]"</f>
        <v>[EUR]</v>
      </c>
      <c r="BM38" s="163"/>
      <c r="BN38" s="118"/>
      <c r="BO38" s="175" t="str">
        <f>"["&amp; 'Zusammenfassung (DE)'!$I$14 &amp;"/ME]"</f>
        <v>[EUR/ME]</v>
      </c>
      <c r="BP38" s="175" t="s">
        <v>51</v>
      </c>
      <c r="BQ38" s="175" t="str">
        <f>"["&amp; 'Zusammenfassung (DE)'!$I$14 &amp;"]"</f>
        <v>[EUR]</v>
      </c>
      <c r="BV38" s="163"/>
      <c r="BW38" s="163"/>
      <c r="BY38" s="175" t="str">
        <f>"["&amp; 'Zusammenfassung (DE)'!$I$14 &amp;"/ME]"</f>
        <v>[EUR/ME]</v>
      </c>
      <c r="BZ38" s="175" t="s">
        <v>51</v>
      </c>
      <c r="CA38" s="175" t="str">
        <f>"["&amp; 'Zusammenfassung (DE)'!$I$14 &amp;"]"</f>
        <v>[EUR]</v>
      </c>
      <c r="CC38" s="163"/>
      <c r="CE38" s="175" t="str">
        <f>"["&amp; 'Zusammenfassung (DE)'!$I$14 &amp;"/ME]"</f>
        <v>[EUR/ME]</v>
      </c>
      <c r="CF38" s="175" t="s">
        <v>51</v>
      </c>
      <c r="CG38" s="175" t="str">
        <f>"["&amp; 'Zusammenfassung (DE)'!$I$14 &amp;"]"</f>
        <v>[EUR]</v>
      </c>
      <c r="CI38" s="163"/>
      <c r="CJ38" s="118"/>
      <c r="CK38" s="175" t="str">
        <f>"["&amp; 'Zusammenfassung (DE)'!$I$14 &amp;"/ME]"</f>
        <v>[EUR/ME]</v>
      </c>
      <c r="CL38" s="175" t="s">
        <v>51</v>
      </c>
      <c r="CM38" s="175" t="str">
        <f>"["&amp; 'Zusammenfassung (DE)'!$I$14 &amp;"]"</f>
        <v>[EUR]</v>
      </c>
      <c r="CO38" s="163"/>
      <c r="CP38" s="118"/>
      <c r="CQ38" s="175" t="str">
        <f>"["&amp; 'Zusammenfassung (DE)'!$I$14 &amp;"/ME]"</f>
        <v>[EUR/ME]</v>
      </c>
      <c r="CR38" s="175" t="s">
        <v>51</v>
      </c>
      <c r="CS38" s="175" t="str">
        <f>"["&amp; 'Zusammenfassung (DE)'!$I$14 &amp;"]"</f>
        <v>[EUR]</v>
      </c>
      <c r="CX38" s="163"/>
      <c r="CY38" s="163"/>
      <c r="DA38" s="175" t="str">
        <f>"["&amp; 'Zusammenfassung (DE)'!$I$14 &amp;"/ME]"</f>
        <v>[EUR/ME]</v>
      </c>
      <c r="DB38" s="175" t="s">
        <v>51</v>
      </c>
      <c r="DC38" s="175" t="str">
        <f>"["&amp; 'Zusammenfassung (DE)'!$I$14 &amp;"]"</f>
        <v>[EUR]</v>
      </c>
      <c r="DE38" s="163"/>
      <c r="DG38" s="175" t="str">
        <f>"["&amp; 'Zusammenfassung (DE)'!$I$14 &amp;"/ME]"</f>
        <v>[EUR/ME]</v>
      </c>
      <c r="DH38" s="175" t="s">
        <v>51</v>
      </c>
      <c r="DI38" s="175" t="str">
        <f>"["&amp; 'Zusammenfassung (DE)'!$I$14 &amp;"]"</f>
        <v>[EUR]</v>
      </c>
      <c r="DK38" s="163"/>
      <c r="DL38" s="118"/>
      <c r="DM38" s="175" t="str">
        <f>"["&amp; 'Zusammenfassung (DE)'!$I$14 &amp;"/ME]"</f>
        <v>[EUR/ME]</v>
      </c>
      <c r="DN38" s="175" t="s">
        <v>51</v>
      </c>
      <c r="DO38" s="175" t="str">
        <f>"["&amp; 'Zusammenfassung (DE)'!$I$14 &amp;"]"</f>
        <v>[EUR]</v>
      </c>
      <c r="DQ38" s="163"/>
      <c r="DR38" s="118"/>
      <c r="DS38" s="175" t="str">
        <f>"["&amp; 'Zusammenfassung (DE)'!$I$14 &amp;"/ME]"</f>
        <v>[EUR/ME]</v>
      </c>
      <c r="DT38" s="175" t="s">
        <v>51</v>
      </c>
      <c r="DU38" s="175" t="str">
        <f>"["&amp; 'Zusammenfassung (DE)'!$I$14 &amp;"]"</f>
        <v>[EUR]</v>
      </c>
      <c r="DZ38" s="158"/>
      <c r="EA38" s="484" t="s">
        <v>297</v>
      </c>
      <c r="EB38" s="476" t="str">
        <f>"["&amp; 'Summary (EN)'!$I$14 &amp;"]"</f>
        <v>[DOL]</v>
      </c>
      <c r="EC38" s="150"/>
      <c r="EF38" s="163"/>
      <c r="EG38" s="156"/>
      <c r="EH38" s="156"/>
      <c r="EI38" s="156"/>
      <c r="EJ38" s="156"/>
      <c r="EW38" s="158"/>
      <c r="EX38" s="158"/>
      <c r="EY38" s="178"/>
      <c r="EZ38" s="158"/>
      <c r="FD38" s="163"/>
      <c r="FE38" s="156"/>
      <c r="FF38" s="156"/>
      <c r="FG38" s="156"/>
      <c r="FH38" s="156"/>
      <c r="FU38" s="158"/>
      <c r="FV38" s="158"/>
      <c r="FW38" s="178"/>
      <c r="FX38" s="158"/>
    </row>
    <row r="39" spans="1:180" ht="15.5" outlineLevel="1" x14ac:dyDescent="0.25">
      <c r="A39" s="150"/>
      <c r="B39" s="144"/>
      <c r="C39" s="963" t="str">
        <f>"LK" &amp; ROW(C39)-ROW($C$37)-1</f>
        <v>LK1</v>
      </c>
      <c r="D39" s="972" t="s">
        <v>385</v>
      </c>
      <c r="E39" s="988" t="s">
        <v>386</v>
      </c>
      <c r="F39" s="989"/>
      <c r="G39" s="989"/>
      <c r="H39" s="989"/>
      <c r="I39" s="989"/>
      <c r="J39" s="990" t="s">
        <v>317</v>
      </c>
      <c r="K39" s="991"/>
      <c r="L39" s="1014"/>
      <c r="M39" s="189"/>
      <c r="N39" s="166"/>
      <c r="O39" s="165"/>
      <c r="P39" s="111"/>
      <c r="Q39" s="111"/>
      <c r="R39" s="111"/>
      <c r="S39" s="166"/>
      <c r="U39" s="477"/>
      <c r="V39" s="192"/>
      <c r="W39" s="478">
        <f>U39*V39*$K39</f>
        <v>0</v>
      </c>
      <c r="Y39" s="166"/>
      <c r="AA39" s="477"/>
      <c r="AB39" s="192"/>
      <c r="AC39" s="478">
        <f>AA39*AB39*$K39</f>
        <v>0</v>
      </c>
      <c r="AE39" s="166"/>
      <c r="AF39" s="118"/>
      <c r="AG39" s="477"/>
      <c r="AH39" s="192"/>
      <c r="AI39" s="478">
        <f>AG39*AH39*$K39</f>
        <v>0</v>
      </c>
      <c r="AK39" s="166"/>
      <c r="AL39" s="118"/>
      <c r="AM39" s="477"/>
      <c r="AN39" s="192"/>
      <c r="AO39" s="478">
        <f>AM39*AN39*$K39</f>
        <v>0</v>
      </c>
      <c r="AT39" s="111"/>
      <c r="AU39" s="166"/>
      <c r="AW39" s="168"/>
      <c r="AX39" s="192"/>
      <c r="AY39" s="170">
        <f>AW39*AX39*$K39</f>
        <v>0</v>
      </c>
      <c r="BA39" s="166"/>
      <c r="BC39" s="168"/>
      <c r="BD39" s="192"/>
      <c r="BE39" s="170">
        <f>BC39*BD39*$K39</f>
        <v>0</v>
      </c>
      <c r="BG39" s="166"/>
      <c r="BH39" s="118"/>
      <c r="BI39" s="168"/>
      <c r="BJ39" s="192"/>
      <c r="BK39" s="170">
        <f>BI39*BJ39*$K39</f>
        <v>0</v>
      </c>
      <c r="BM39" s="166"/>
      <c r="BN39" s="118"/>
      <c r="BO39" s="168"/>
      <c r="BP39" s="192"/>
      <c r="BQ39" s="170">
        <f>BO39*BP39*$K39</f>
        <v>0</v>
      </c>
      <c r="BV39" s="111"/>
      <c r="BW39" s="166"/>
      <c r="BY39" s="168"/>
      <c r="BZ39" s="192"/>
      <c r="CA39" s="170">
        <f>BY39*BZ39*$K39</f>
        <v>0</v>
      </c>
      <c r="CC39" s="166"/>
      <c r="CE39" s="168"/>
      <c r="CF39" s="192"/>
      <c r="CG39" s="170">
        <f>CE39*CF39*$K39</f>
        <v>0</v>
      </c>
      <c r="CI39" s="166"/>
      <c r="CJ39" s="118"/>
      <c r="CK39" s="168"/>
      <c r="CL39" s="192"/>
      <c r="CM39" s="170">
        <f>CK39*CL39*$K39</f>
        <v>0</v>
      </c>
      <c r="CO39" s="166"/>
      <c r="CP39" s="118"/>
      <c r="CQ39" s="168"/>
      <c r="CR39" s="192"/>
      <c r="CS39" s="170">
        <f>CQ39*CR39*$K39</f>
        <v>0</v>
      </c>
      <c r="CX39" s="111"/>
      <c r="CY39" s="166"/>
      <c r="DA39" s="168"/>
      <c r="DB39" s="192"/>
      <c r="DC39" s="170">
        <f>DA39*DB39*$K39</f>
        <v>0</v>
      </c>
      <c r="DE39" s="166"/>
      <c r="DG39" s="168"/>
      <c r="DH39" s="192"/>
      <c r="DI39" s="170">
        <f>DG39*DH39*$K39</f>
        <v>0</v>
      </c>
      <c r="DK39" s="166"/>
      <c r="DL39" s="118"/>
      <c r="DM39" s="168"/>
      <c r="DN39" s="192"/>
      <c r="DO39" s="170">
        <f>DM39*DN39*$K39</f>
        <v>0</v>
      </c>
      <c r="DQ39" s="166"/>
      <c r="DR39" s="118"/>
      <c r="DS39" s="168"/>
      <c r="DT39" s="192"/>
      <c r="DU39" s="170">
        <f>DS39*DT39*$K39</f>
        <v>0</v>
      </c>
      <c r="DZ39" s="189"/>
      <c r="EA39" s="485">
        <f>SUMPRODUCT((U$23:DU$23=V$23)*(U39:DU39))</f>
        <v>0</v>
      </c>
      <c r="EB39" s="486">
        <f>SUMPRODUCT((U$23:DU$23=W$23)*(U39:DU39))</f>
        <v>0</v>
      </c>
      <c r="EC39" s="150"/>
      <c r="EF39" s="163"/>
      <c r="EW39" s="159"/>
      <c r="EX39" s="159"/>
      <c r="EY39" s="161"/>
      <c r="EZ39" s="112"/>
      <c r="FD39" s="163"/>
      <c r="FU39" s="159"/>
      <c r="FV39" s="159"/>
      <c r="FW39" s="161"/>
      <c r="FX39" s="112"/>
    </row>
    <row r="40" spans="1:180" ht="16" customHeight="1" outlineLevel="1" x14ac:dyDescent="0.25">
      <c r="A40" s="150"/>
      <c r="B40" s="144"/>
      <c r="C40" s="963" t="str">
        <f>"LK" &amp; ROW(C40)-ROW($C$37)-1</f>
        <v>LK2</v>
      </c>
      <c r="D40" s="972" t="s">
        <v>385</v>
      </c>
      <c r="E40" s="988" t="s">
        <v>386</v>
      </c>
      <c r="F40" s="984"/>
      <c r="G40" s="984"/>
      <c r="H40" s="984"/>
      <c r="I40" s="984"/>
      <c r="J40" s="990" t="s">
        <v>317</v>
      </c>
      <c r="K40" s="993"/>
      <c r="L40" s="1015"/>
      <c r="M40" s="189"/>
      <c r="N40" s="166"/>
      <c r="O40" s="165"/>
      <c r="P40" s="111"/>
      <c r="Q40" s="111"/>
      <c r="R40" s="111"/>
      <c r="S40" s="166"/>
      <c r="U40" s="477"/>
      <c r="V40" s="192"/>
      <c r="W40" s="478">
        <f>U40*V40*$K40</f>
        <v>0</v>
      </c>
      <c r="Y40" s="166"/>
      <c r="AA40" s="477"/>
      <c r="AB40" s="192"/>
      <c r="AC40" s="478">
        <f>AA40*AB40*$K40</f>
        <v>0</v>
      </c>
      <c r="AE40" s="166"/>
      <c r="AF40" s="118"/>
      <c r="AG40" s="477"/>
      <c r="AH40" s="192"/>
      <c r="AI40" s="478">
        <f>AG40*AH40*$K40</f>
        <v>0</v>
      </c>
      <c r="AK40" s="166"/>
      <c r="AL40" s="118"/>
      <c r="AM40" s="477"/>
      <c r="AN40" s="192"/>
      <c r="AO40" s="478">
        <f>AM40*AN40*$K40</f>
        <v>0</v>
      </c>
      <c r="AT40" s="111"/>
      <c r="AU40" s="166"/>
      <c r="AW40" s="168"/>
      <c r="AX40" s="192"/>
      <c r="AY40" s="170">
        <f>AW40*AX40*$K40</f>
        <v>0</v>
      </c>
      <c r="BA40" s="166"/>
      <c r="BC40" s="168"/>
      <c r="BD40" s="192"/>
      <c r="BE40" s="170">
        <f>BC40*BD40*$K40</f>
        <v>0</v>
      </c>
      <c r="BG40" s="166"/>
      <c r="BH40" s="118"/>
      <c r="BI40" s="168"/>
      <c r="BJ40" s="192"/>
      <c r="BK40" s="170">
        <f>BI40*BJ40*$K40</f>
        <v>0</v>
      </c>
      <c r="BM40" s="166"/>
      <c r="BN40" s="118"/>
      <c r="BO40" s="168"/>
      <c r="BP40" s="192"/>
      <c r="BQ40" s="170">
        <f>BO40*BP40*$K40</f>
        <v>0</v>
      </c>
      <c r="BV40" s="111"/>
      <c r="BW40" s="166"/>
      <c r="BY40" s="168"/>
      <c r="BZ40" s="192"/>
      <c r="CA40" s="170">
        <f>BY40*BZ40*$K40</f>
        <v>0</v>
      </c>
      <c r="CC40" s="166"/>
      <c r="CE40" s="168"/>
      <c r="CF40" s="192"/>
      <c r="CG40" s="170">
        <f>CE40*CF40*$K40</f>
        <v>0</v>
      </c>
      <c r="CI40" s="166"/>
      <c r="CJ40" s="118"/>
      <c r="CK40" s="168"/>
      <c r="CL40" s="192"/>
      <c r="CM40" s="170">
        <f>CK40*CL40*$K40</f>
        <v>0</v>
      </c>
      <c r="CO40" s="166"/>
      <c r="CP40" s="118"/>
      <c r="CQ40" s="168"/>
      <c r="CR40" s="192"/>
      <c r="CS40" s="170">
        <f>CQ40*CR40*$K40</f>
        <v>0</v>
      </c>
      <c r="CX40" s="111"/>
      <c r="CY40" s="166"/>
      <c r="DA40" s="168"/>
      <c r="DB40" s="192"/>
      <c r="DC40" s="170">
        <f>DA40*DB40*$K40</f>
        <v>0</v>
      </c>
      <c r="DE40" s="166"/>
      <c r="DG40" s="168"/>
      <c r="DH40" s="192"/>
      <c r="DI40" s="170">
        <f>DG40*DH40*$K40</f>
        <v>0</v>
      </c>
      <c r="DK40" s="166"/>
      <c r="DL40" s="118"/>
      <c r="DM40" s="168"/>
      <c r="DN40" s="192"/>
      <c r="DO40" s="170">
        <f>DM40*DN40*$K40</f>
        <v>0</v>
      </c>
      <c r="DQ40" s="166"/>
      <c r="DR40" s="118"/>
      <c r="DS40" s="168"/>
      <c r="DT40" s="192"/>
      <c r="DU40" s="170">
        <f>DS40*DT40*$K40</f>
        <v>0</v>
      </c>
      <c r="DZ40" s="189"/>
      <c r="EA40" s="485">
        <f>SUMPRODUCT((U$23:DU$23=V$23)*(U40:DU40))</f>
        <v>0</v>
      </c>
      <c r="EB40" s="486">
        <f>SUMPRODUCT((U$23:DU$23=W$23)*(U40:DU40))</f>
        <v>0</v>
      </c>
      <c r="EC40" s="150"/>
      <c r="ED40" s="144"/>
      <c r="EF40" s="163"/>
      <c r="EW40" s="159"/>
      <c r="EX40" s="159"/>
      <c r="EY40" s="161"/>
      <c r="EZ40" s="112"/>
      <c r="FD40" s="163"/>
      <c r="FU40" s="159"/>
      <c r="FV40" s="159"/>
      <c r="FW40" s="161"/>
      <c r="FX40" s="112"/>
    </row>
    <row r="41" spans="1:180" ht="16" customHeight="1" outlineLevel="1" x14ac:dyDescent="0.25">
      <c r="A41" s="150"/>
      <c r="B41" s="144"/>
      <c r="C41" s="963" t="str">
        <f>"LK" &amp; ROW(C41)-ROW($C$37)-1</f>
        <v>LK3</v>
      </c>
      <c r="D41" s="973" t="s">
        <v>387</v>
      </c>
      <c r="E41" s="988" t="s">
        <v>386</v>
      </c>
      <c r="F41" s="520"/>
      <c r="G41" s="520"/>
      <c r="H41" s="520"/>
      <c r="I41" s="520"/>
      <c r="J41" s="990" t="s">
        <v>317</v>
      </c>
      <c r="K41" s="996"/>
      <c r="L41" s="1016"/>
      <c r="M41" s="189"/>
      <c r="N41" s="166"/>
      <c r="O41" s="165"/>
      <c r="P41" s="111"/>
      <c r="Q41" s="111"/>
      <c r="R41" s="111"/>
      <c r="S41" s="166"/>
      <c r="U41" s="477"/>
      <c r="V41" s="192"/>
      <c r="W41" s="478">
        <f>U41*V41*$K41</f>
        <v>0</v>
      </c>
      <c r="Y41" s="166"/>
      <c r="AA41" s="477"/>
      <c r="AB41" s="192"/>
      <c r="AC41" s="478">
        <f>AA41*AB41*$K41</f>
        <v>0</v>
      </c>
      <c r="AE41" s="166"/>
      <c r="AF41" s="118"/>
      <c r="AG41" s="477"/>
      <c r="AH41" s="192"/>
      <c r="AI41" s="478">
        <f>AG41*AH41*$K41</f>
        <v>0</v>
      </c>
      <c r="AK41" s="166"/>
      <c r="AL41" s="118"/>
      <c r="AM41" s="477"/>
      <c r="AN41" s="192"/>
      <c r="AO41" s="478">
        <f>AM41*AN41*$K41</f>
        <v>0</v>
      </c>
      <c r="AT41" s="111"/>
      <c r="AU41" s="166"/>
      <c r="AW41" s="168"/>
      <c r="AX41" s="192"/>
      <c r="AY41" s="170">
        <f>AW41*AX41*$K41</f>
        <v>0</v>
      </c>
      <c r="BA41" s="166"/>
      <c r="BC41" s="168"/>
      <c r="BD41" s="192"/>
      <c r="BE41" s="170">
        <f>BC41*BD41*$K41</f>
        <v>0</v>
      </c>
      <c r="BG41" s="166"/>
      <c r="BH41" s="118"/>
      <c r="BI41" s="168"/>
      <c r="BJ41" s="192"/>
      <c r="BK41" s="170">
        <f>BI41*BJ41*$K41</f>
        <v>0</v>
      </c>
      <c r="BM41" s="166"/>
      <c r="BN41" s="118"/>
      <c r="BO41" s="168"/>
      <c r="BP41" s="192"/>
      <c r="BQ41" s="170">
        <f>BO41*BP41*$K41</f>
        <v>0</v>
      </c>
      <c r="BV41" s="111"/>
      <c r="BW41" s="166"/>
      <c r="BY41" s="168"/>
      <c r="BZ41" s="192"/>
      <c r="CA41" s="170">
        <f>BY41*BZ41*$K41</f>
        <v>0</v>
      </c>
      <c r="CC41" s="166"/>
      <c r="CE41" s="168"/>
      <c r="CF41" s="192"/>
      <c r="CG41" s="170">
        <f>CE41*CF41*$K41</f>
        <v>0</v>
      </c>
      <c r="CI41" s="166"/>
      <c r="CJ41" s="118"/>
      <c r="CK41" s="168"/>
      <c r="CL41" s="192"/>
      <c r="CM41" s="170">
        <f>CK41*CL41*$K41</f>
        <v>0</v>
      </c>
      <c r="CO41" s="166"/>
      <c r="CP41" s="118"/>
      <c r="CQ41" s="168"/>
      <c r="CR41" s="192"/>
      <c r="CS41" s="170">
        <f>CQ41*CR41*$K41</f>
        <v>0</v>
      </c>
      <c r="CX41" s="111"/>
      <c r="CY41" s="166"/>
      <c r="DA41" s="168"/>
      <c r="DB41" s="192"/>
      <c r="DC41" s="170">
        <f>DA41*DB41*$K41</f>
        <v>0</v>
      </c>
      <c r="DE41" s="166"/>
      <c r="DG41" s="168"/>
      <c r="DH41" s="192"/>
      <c r="DI41" s="170">
        <f>DG41*DH41*$K41</f>
        <v>0</v>
      </c>
      <c r="DK41" s="166"/>
      <c r="DL41" s="118"/>
      <c r="DM41" s="168"/>
      <c r="DN41" s="192"/>
      <c r="DO41" s="170">
        <f>DM41*DN41*$K41</f>
        <v>0</v>
      </c>
      <c r="DQ41" s="166"/>
      <c r="DR41" s="118"/>
      <c r="DS41" s="168"/>
      <c r="DT41" s="192"/>
      <c r="DU41" s="170">
        <f>DS41*DT41*$K41</f>
        <v>0</v>
      </c>
      <c r="DZ41" s="189"/>
      <c r="EA41" s="485">
        <f>SUMPRODUCT((U$23:DU$23=V$23)*(U41:DU41))</f>
        <v>0</v>
      </c>
      <c r="EB41" s="486">
        <f>SUMPRODUCT((U$23:DU$23=W$23)*(U41:DU41))</f>
        <v>0</v>
      </c>
      <c r="EC41" s="150"/>
      <c r="ED41" s="144"/>
      <c r="EF41" s="163"/>
      <c r="EW41" s="159"/>
      <c r="EX41" s="159"/>
      <c r="EY41" s="161"/>
      <c r="EZ41" s="112"/>
      <c r="FD41" s="163"/>
      <c r="FU41" s="159"/>
      <c r="FV41" s="159"/>
      <c r="FW41" s="161"/>
      <c r="FX41" s="112"/>
    </row>
    <row r="42" spans="1:180" ht="16" customHeight="1" outlineLevel="1" x14ac:dyDescent="0.25">
      <c r="A42" s="150"/>
      <c r="B42" s="144"/>
      <c r="C42" s="963" t="str">
        <f>"LK" &amp; ROW(C42)-ROW($C$37)-1</f>
        <v>LK4</v>
      </c>
      <c r="D42" s="973" t="s">
        <v>387</v>
      </c>
      <c r="E42" s="988" t="s">
        <v>386</v>
      </c>
      <c r="F42" s="520"/>
      <c r="G42" s="520"/>
      <c r="H42" s="520"/>
      <c r="I42" s="520"/>
      <c r="J42" s="990" t="s">
        <v>317</v>
      </c>
      <c r="K42" s="996"/>
      <c r="L42" s="1016"/>
      <c r="M42" s="189"/>
      <c r="N42" s="166"/>
      <c r="O42" s="165"/>
      <c r="P42" s="111"/>
      <c r="Q42" s="111"/>
      <c r="R42" s="111"/>
      <c r="S42" s="166"/>
      <c r="U42" s="477"/>
      <c r="V42" s="190"/>
      <c r="W42" s="478">
        <f>U42*V42*$K42</f>
        <v>0</v>
      </c>
      <c r="Y42" s="166"/>
      <c r="AA42" s="477"/>
      <c r="AB42" s="190"/>
      <c r="AC42" s="478">
        <f>AA42*AB42*$K42</f>
        <v>0</v>
      </c>
      <c r="AE42" s="166"/>
      <c r="AF42" s="118"/>
      <c r="AG42" s="477"/>
      <c r="AH42" s="190"/>
      <c r="AI42" s="478">
        <f>AG42*AH42*$K42</f>
        <v>0</v>
      </c>
      <c r="AK42" s="166"/>
      <c r="AL42" s="118"/>
      <c r="AM42" s="477"/>
      <c r="AN42" s="190"/>
      <c r="AO42" s="478">
        <f>AM42*AN42*$K42</f>
        <v>0</v>
      </c>
      <c r="AT42" s="111"/>
      <c r="AU42" s="166"/>
      <c r="AW42" s="168"/>
      <c r="AX42" s="190"/>
      <c r="AY42" s="170">
        <f>AW42*AX42*$K42</f>
        <v>0</v>
      </c>
      <c r="BA42" s="166"/>
      <c r="BC42" s="168"/>
      <c r="BD42" s="190"/>
      <c r="BE42" s="170">
        <f>BC42*BD42*$K42</f>
        <v>0</v>
      </c>
      <c r="BG42" s="166"/>
      <c r="BH42" s="118"/>
      <c r="BI42" s="168"/>
      <c r="BJ42" s="190"/>
      <c r="BK42" s="170">
        <f>BI42*BJ42*$K42</f>
        <v>0</v>
      </c>
      <c r="BM42" s="166"/>
      <c r="BN42" s="118"/>
      <c r="BO42" s="168"/>
      <c r="BP42" s="190"/>
      <c r="BQ42" s="170">
        <f>BO42*BP42*$K42</f>
        <v>0</v>
      </c>
      <c r="BV42" s="111"/>
      <c r="BW42" s="166"/>
      <c r="BY42" s="168"/>
      <c r="BZ42" s="190"/>
      <c r="CA42" s="170">
        <f>BY42*BZ42*$K42</f>
        <v>0</v>
      </c>
      <c r="CC42" s="166"/>
      <c r="CE42" s="168"/>
      <c r="CF42" s="190"/>
      <c r="CG42" s="170">
        <f>CE42*CF42*$K42</f>
        <v>0</v>
      </c>
      <c r="CI42" s="166"/>
      <c r="CJ42" s="118"/>
      <c r="CK42" s="168"/>
      <c r="CL42" s="190"/>
      <c r="CM42" s="170">
        <f>CK42*CL42*$K42</f>
        <v>0</v>
      </c>
      <c r="CO42" s="166"/>
      <c r="CP42" s="118"/>
      <c r="CQ42" s="168"/>
      <c r="CR42" s="190"/>
      <c r="CS42" s="170">
        <f>CQ42*CR42*$K42</f>
        <v>0</v>
      </c>
      <c r="CX42" s="111"/>
      <c r="CY42" s="166"/>
      <c r="DA42" s="168"/>
      <c r="DB42" s="190"/>
      <c r="DC42" s="170">
        <f>DA42*DB42*$K42</f>
        <v>0</v>
      </c>
      <c r="DE42" s="166"/>
      <c r="DG42" s="168"/>
      <c r="DH42" s="190"/>
      <c r="DI42" s="170">
        <f>DG42*DH42*$K42</f>
        <v>0</v>
      </c>
      <c r="DK42" s="166"/>
      <c r="DL42" s="118"/>
      <c r="DM42" s="168"/>
      <c r="DN42" s="190"/>
      <c r="DO42" s="170">
        <f>DM42*DN42*$K42</f>
        <v>0</v>
      </c>
      <c r="DQ42" s="166"/>
      <c r="DR42" s="118"/>
      <c r="DS42" s="168"/>
      <c r="DT42" s="190"/>
      <c r="DU42" s="170">
        <f>DS42*DT42*$K42</f>
        <v>0</v>
      </c>
      <c r="DZ42" s="189"/>
      <c r="EA42" s="485">
        <f>SUMPRODUCT((U$23:DU$23=V$23)*(U42:DU42))</f>
        <v>0</v>
      </c>
      <c r="EB42" s="486">
        <f>SUMPRODUCT((U$23:DU$23=W$23)*(U42:DU42))</f>
        <v>0</v>
      </c>
      <c r="EC42" s="150"/>
      <c r="ED42" s="144"/>
      <c r="EF42" s="163"/>
      <c r="EW42" s="159"/>
      <c r="EX42" s="159"/>
      <c r="EY42" s="161"/>
      <c r="EZ42" s="112"/>
      <c r="FD42" s="163"/>
      <c r="FU42" s="159"/>
      <c r="FV42" s="159"/>
      <c r="FW42" s="161"/>
      <c r="FX42" s="112"/>
    </row>
    <row r="43" spans="1:180" ht="16" customHeight="1" outlineLevel="1" thickBot="1" x14ac:dyDescent="0.3">
      <c r="A43" s="150"/>
      <c r="B43" s="144"/>
      <c r="C43" s="964" t="str">
        <f>"LK" &amp; ROW(C43)-ROW($C$37)-1</f>
        <v>LK5</v>
      </c>
      <c r="D43" s="974" t="s">
        <v>388</v>
      </c>
      <c r="E43" s="988" t="s">
        <v>386</v>
      </c>
      <c r="F43" s="998"/>
      <c r="G43" s="998"/>
      <c r="H43" s="998"/>
      <c r="I43" s="998"/>
      <c r="J43" s="990" t="s">
        <v>317</v>
      </c>
      <c r="K43" s="1000"/>
      <c r="L43" s="1017"/>
      <c r="M43" s="189"/>
      <c r="N43" s="166"/>
      <c r="O43" s="165"/>
      <c r="P43" s="111"/>
      <c r="Q43" s="111"/>
      <c r="R43" s="111"/>
      <c r="S43" s="166"/>
      <c r="U43" s="479"/>
      <c r="V43" s="517"/>
      <c r="W43" s="481">
        <f>U43*V43*$K43</f>
        <v>0</v>
      </c>
      <c r="Y43" s="166"/>
      <c r="AA43" s="479"/>
      <c r="AB43" s="517"/>
      <c r="AC43" s="481">
        <f>AA43*AB43*$K43</f>
        <v>0</v>
      </c>
      <c r="AE43" s="166"/>
      <c r="AF43" s="118"/>
      <c r="AG43" s="479"/>
      <c r="AH43" s="517"/>
      <c r="AI43" s="481">
        <f>AG43*AH43*$K43</f>
        <v>0</v>
      </c>
      <c r="AK43" s="166"/>
      <c r="AL43" s="118"/>
      <c r="AM43" s="479"/>
      <c r="AN43" s="517"/>
      <c r="AO43" s="481">
        <f>AM43*AN43*$K43</f>
        <v>0</v>
      </c>
      <c r="AT43" s="111"/>
      <c r="AU43" s="166"/>
      <c r="AW43" s="168"/>
      <c r="AX43" s="192"/>
      <c r="AY43" s="170">
        <f>AW43*AX43*$K43</f>
        <v>0</v>
      </c>
      <c r="BA43" s="166"/>
      <c r="BC43" s="168"/>
      <c r="BD43" s="192"/>
      <c r="BE43" s="170">
        <f>BC43*BD43*$K43</f>
        <v>0</v>
      </c>
      <c r="BG43" s="166"/>
      <c r="BH43" s="118"/>
      <c r="BI43" s="168"/>
      <c r="BJ43" s="192"/>
      <c r="BK43" s="170">
        <f>BI43*BJ43*$K43</f>
        <v>0</v>
      </c>
      <c r="BM43" s="166"/>
      <c r="BN43" s="118"/>
      <c r="BO43" s="168"/>
      <c r="BP43" s="192"/>
      <c r="BQ43" s="170">
        <f>BO43*BP43*$K43</f>
        <v>0</v>
      </c>
      <c r="BV43" s="111"/>
      <c r="BW43" s="166"/>
      <c r="BY43" s="168"/>
      <c r="BZ43" s="192"/>
      <c r="CA43" s="170">
        <f>BY43*BZ43*$K43</f>
        <v>0</v>
      </c>
      <c r="CC43" s="166"/>
      <c r="CE43" s="168"/>
      <c r="CF43" s="192"/>
      <c r="CG43" s="170">
        <f>CE43*CF43*$K43</f>
        <v>0</v>
      </c>
      <c r="CI43" s="166"/>
      <c r="CJ43" s="118"/>
      <c r="CK43" s="168"/>
      <c r="CL43" s="192"/>
      <c r="CM43" s="170">
        <f>CK43*CL43*$K43</f>
        <v>0</v>
      </c>
      <c r="CO43" s="166"/>
      <c r="CP43" s="118"/>
      <c r="CQ43" s="168"/>
      <c r="CR43" s="192"/>
      <c r="CS43" s="170">
        <f>CQ43*CR43*$K43</f>
        <v>0</v>
      </c>
      <c r="CX43" s="111"/>
      <c r="CY43" s="166"/>
      <c r="DA43" s="168"/>
      <c r="DB43" s="192"/>
      <c r="DC43" s="170">
        <f>DA43*DB43*$K43</f>
        <v>0</v>
      </c>
      <c r="DE43" s="166"/>
      <c r="DG43" s="168"/>
      <c r="DH43" s="192"/>
      <c r="DI43" s="170">
        <f>DG43*DH43*$K43</f>
        <v>0</v>
      </c>
      <c r="DK43" s="166"/>
      <c r="DL43" s="118"/>
      <c r="DM43" s="168"/>
      <c r="DN43" s="192"/>
      <c r="DO43" s="170">
        <f>DM43*DN43*$K43</f>
        <v>0</v>
      </c>
      <c r="DQ43" s="166"/>
      <c r="DR43" s="118"/>
      <c r="DS43" s="168"/>
      <c r="DT43" s="192"/>
      <c r="DU43" s="170">
        <f>DS43*DT43*$K43</f>
        <v>0</v>
      </c>
      <c r="DZ43" s="189"/>
      <c r="EA43" s="487">
        <f>SUMPRODUCT((U$23:DU$23=V$23)*(U43:DU43))</f>
        <v>0</v>
      </c>
      <c r="EB43" s="488">
        <f>SUMPRODUCT((U$23:DU$23=W$23)*(U43:DU43))</f>
        <v>0</v>
      </c>
      <c r="EC43" s="150"/>
      <c r="ED43" s="144"/>
      <c r="EF43" s="163"/>
      <c r="EW43" s="159"/>
      <c r="EX43" s="159"/>
      <c r="EY43" s="161"/>
      <c r="EZ43" s="112"/>
      <c r="FD43" s="163"/>
      <c r="FU43" s="159"/>
      <c r="FV43" s="159"/>
      <c r="FW43" s="161"/>
      <c r="FX43" s="112"/>
    </row>
    <row r="44" spans="1:180" ht="16" customHeight="1" thickBot="1" x14ac:dyDescent="0.4">
      <c r="A44" s="150"/>
      <c r="B44" s="144"/>
      <c r="C44" s="118"/>
      <c r="D44" s="156"/>
      <c r="E44" s="156"/>
      <c r="F44" s="156"/>
      <c r="G44" s="156"/>
      <c r="H44" s="156"/>
      <c r="I44" s="156"/>
      <c r="J44" s="644"/>
      <c r="K44" s="156"/>
      <c r="L44" s="645"/>
      <c r="M44" s="151"/>
      <c r="N44" s="153"/>
      <c r="O44" s="155"/>
      <c r="P44" s="151"/>
      <c r="Q44" s="151"/>
      <c r="R44" s="151"/>
      <c r="S44" s="153"/>
      <c r="T44" s="153"/>
      <c r="U44" s="153"/>
      <c r="V44" s="155"/>
      <c r="W44" s="482">
        <f>SUM(W39:W43)</f>
        <v>0</v>
      </c>
      <c r="Y44" s="153"/>
      <c r="Z44" s="153"/>
      <c r="AA44" s="153"/>
      <c r="AB44" s="155"/>
      <c r="AC44" s="482">
        <f>SUM(AC39:AC43)</f>
        <v>0</v>
      </c>
      <c r="AE44" s="153"/>
      <c r="AF44" s="153"/>
      <c r="AG44" s="153"/>
      <c r="AH44" s="155"/>
      <c r="AI44" s="482">
        <f>SUM(AI39:AI43)</f>
        <v>0</v>
      </c>
      <c r="AK44" s="153"/>
      <c r="AL44" s="153"/>
      <c r="AM44" s="153"/>
      <c r="AN44" s="155"/>
      <c r="AO44" s="482">
        <f>SUM(AO39:AO43)</f>
        <v>0</v>
      </c>
      <c r="AT44" s="151"/>
      <c r="AU44" s="153"/>
      <c r="AV44" s="153"/>
      <c r="AW44" s="153"/>
      <c r="AX44" s="155"/>
      <c r="AY44" s="154">
        <f>SUM(AY39:AY43)</f>
        <v>0</v>
      </c>
      <c r="BA44" s="153"/>
      <c r="BB44" s="153"/>
      <c r="BC44" s="153"/>
      <c r="BD44" s="155"/>
      <c r="BE44" s="154">
        <f>SUM(BE39:BE43)</f>
        <v>0</v>
      </c>
      <c r="BG44" s="153"/>
      <c r="BH44" s="153"/>
      <c r="BI44" s="153"/>
      <c r="BJ44" s="155"/>
      <c r="BK44" s="154">
        <f>SUM(BK39:BK43)</f>
        <v>0</v>
      </c>
      <c r="BM44" s="153"/>
      <c r="BN44" s="153"/>
      <c r="BO44" s="153"/>
      <c r="BP44" s="155"/>
      <c r="BQ44" s="154">
        <f>SUM(BQ39:BQ43)</f>
        <v>0</v>
      </c>
      <c r="BV44" s="151"/>
      <c r="BW44" s="153"/>
      <c r="BX44" s="153"/>
      <c r="BY44" s="153"/>
      <c r="BZ44" s="155"/>
      <c r="CA44" s="154">
        <f>SUM(CA39:CA43)</f>
        <v>0</v>
      </c>
      <c r="CC44" s="153"/>
      <c r="CD44" s="153"/>
      <c r="CE44" s="153"/>
      <c r="CF44" s="155"/>
      <c r="CG44" s="154">
        <f>SUM(CG39:CG43)</f>
        <v>0</v>
      </c>
      <c r="CI44" s="153"/>
      <c r="CJ44" s="153"/>
      <c r="CK44" s="153"/>
      <c r="CL44" s="155"/>
      <c r="CM44" s="154">
        <f>SUM(CM39:CM43)</f>
        <v>0</v>
      </c>
      <c r="CO44" s="153"/>
      <c r="CP44" s="153"/>
      <c r="CQ44" s="153"/>
      <c r="CR44" s="155"/>
      <c r="CS44" s="154">
        <f>SUM(CS39:CS43)</f>
        <v>0</v>
      </c>
      <c r="CX44" s="151"/>
      <c r="CY44" s="153"/>
      <c r="CZ44" s="153"/>
      <c r="DA44" s="153"/>
      <c r="DB44" s="155"/>
      <c r="DC44" s="154">
        <f>SUM(DC39:DC43)</f>
        <v>0</v>
      </c>
      <c r="DE44" s="153"/>
      <c r="DF44" s="153"/>
      <c r="DG44" s="153"/>
      <c r="DH44" s="155"/>
      <c r="DI44" s="154">
        <f>SUM(DI39:DI43)</f>
        <v>0</v>
      </c>
      <c r="DK44" s="153"/>
      <c r="DL44" s="153"/>
      <c r="DM44" s="153"/>
      <c r="DN44" s="155"/>
      <c r="DO44" s="154">
        <f>SUM(DO39:DO43)</f>
        <v>0</v>
      </c>
      <c r="DQ44" s="153"/>
      <c r="DR44" s="153"/>
      <c r="DS44" s="153"/>
      <c r="DT44" s="155"/>
      <c r="DU44" s="154">
        <f>SUM(DU39:DU43)</f>
        <v>0</v>
      </c>
      <c r="DZ44" s="151"/>
      <c r="EA44" s="152"/>
      <c r="EB44" s="482">
        <f>SUM(EB39:EB43)</f>
        <v>0</v>
      </c>
      <c r="EC44" s="150"/>
      <c r="ED44" s="144"/>
      <c r="EV44" s="153"/>
      <c r="EW44" s="153"/>
      <c r="EX44" s="153"/>
      <c r="EY44" s="152"/>
      <c r="EZ44" s="151"/>
      <c r="FT44" s="153"/>
      <c r="FU44" s="153"/>
      <c r="FV44" s="153"/>
      <c r="FW44" s="152"/>
      <c r="FX44" s="151"/>
    </row>
    <row r="45" spans="1:180" ht="6" customHeight="1" x14ac:dyDescent="0.25">
      <c r="A45" s="150"/>
      <c r="B45" s="129"/>
      <c r="C45" s="125"/>
      <c r="D45" s="125"/>
      <c r="E45" s="125"/>
      <c r="F45" s="125"/>
      <c r="G45" s="125"/>
      <c r="H45" s="125"/>
      <c r="I45" s="125"/>
      <c r="J45" s="632"/>
      <c r="K45" s="125"/>
      <c r="L45" s="633"/>
      <c r="M45" s="125"/>
      <c r="N45" s="125"/>
      <c r="O45" s="125"/>
      <c r="P45" s="125"/>
      <c r="Q45" s="125"/>
      <c r="R45" s="125"/>
      <c r="S45" s="125"/>
      <c r="T45" s="125"/>
      <c r="U45" s="125"/>
      <c r="V45" s="126"/>
      <c r="W45" s="125"/>
      <c r="Y45" s="125"/>
      <c r="Z45" s="125"/>
      <c r="AA45" s="125"/>
      <c r="AB45" s="126"/>
      <c r="AC45" s="125"/>
      <c r="AE45" s="125"/>
      <c r="AF45" s="125"/>
      <c r="AG45" s="125"/>
      <c r="AH45" s="126"/>
      <c r="AI45" s="125"/>
      <c r="AK45" s="125"/>
      <c r="AL45" s="125"/>
      <c r="AM45" s="125"/>
      <c r="AN45" s="126"/>
      <c r="AO45" s="125"/>
      <c r="AU45" s="125"/>
      <c r="AV45" s="125"/>
      <c r="AW45" s="125"/>
      <c r="AX45" s="126"/>
      <c r="AY45" s="125"/>
      <c r="BA45" s="125"/>
      <c r="BB45" s="125"/>
      <c r="BC45" s="125"/>
      <c r="BD45" s="126"/>
      <c r="BE45" s="125"/>
      <c r="BG45" s="125"/>
      <c r="BH45" s="125"/>
      <c r="BI45" s="125"/>
      <c r="BJ45" s="126"/>
      <c r="BK45" s="125"/>
      <c r="BM45" s="125"/>
      <c r="BN45" s="125"/>
      <c r="BO45" s="125"/>
      <c r="BP45" s="126"/>
      <c r="BQ45" s="125"/>
      <c r="BW45" s="125"/>
      <c r="BX45" s="125"/>
      <c r="BY45" s="125"/>
      <c r="BZ45" s="126"/>
      <c r="CA45" s="125"/>
      <c r="CC45" s="125"/>
      <c r="CD45" s="125"/>
      <c r="CE45" s="125"/>
      <c r="CF45" s="126"/>
      <c r="CG45" s="125"/>
      <c r="CI45" s="125"/>
      <c r="CJ45" s="125"/>
      <c r="CK45" s="125"/>
      <c r="CL45" s="126"/>
      <c r="CM45" s="125"/>
      <c r="CO45" s="125"/>
      <c r="CP45" s="125"/>
      <c r="CQ45" s="125"/>
      <c r="CR45" s="126"/>
      <c r="CS45" s="125"/>
      <c r="CY45" s="125"/>
      <c r="CZ45" s="125"/>
      <c r="DA45" s="125"/>
      <c r="DB45" s="126"/>
      <c r="DC45" s="125"/>
      <c r="DE45" s="125"/>
      <c r="DF45" s="125"/>
      <c r="DG45" s="125"/>
      <c r="DH45" s="126"/>
      <c r="DI45" s="125"/>
      <c r="DK45" s="125"/>
      <c r="DL45" s="125"/>
      <c r="DM45" s="125"/>
      <c r="DN45" s="126"/>
      <c r="DO45" s="125"/>
      <c r="DQ45" s="125"/>
      <c r="DR45" s="125"/>
      <c r="DS45" s="125"/>
      <c r="DT45" s="126"/>
      <c r="DU45" s="125"/>
      <c r="DZ45" s="125"/>
      <c r="EA45" s="125"/>
      <c r="EB45" s="125"/>
      <c r="EC45" s="196"/>
      <c r="ED45" s="144"/>
    </row>
    <row r="46" spans="1:180" ht="6" customHeight="1" thickBot="1" x14ac:dyDescent="0.3">
      <c r="B46" s="149"/>
      <c r="C46" s="186"/>
      <c r="D46" s="186"/>
      <c r="E46" s="186"/>
      <c r="F46" s="186"/>
      <c r="G46" s="186"/>
      <c r="H46" s="186"/>
      <c r="I46" s="186"/>
      <c r="J46" s="646"/>
      <c r="K46" s="186"/>
      <c r="L46" s="647"/>
      <c r="M46" s="186"/>
      <c r="S46" s="186"/>
      <c r="T46" s="186"/>
      <c r="U46" s="186"/>
      <c r="V46" s="187"/>
      <c r="W46" s="186"/>
      <c r="Y46" s="186"/>
      <c r="Z46" s="186"/>
      <c r="AA46" s="187"/>
      <c r="AB46" s="187"/>
      <c r="AC46" s="187"/>
      <c r="AE46" s="186"/>
      <c r="AF46" s="187"/>
      <c r="AG46" s="186"/>
      <c r="AH46" s="186"/>
      <c r="AI46" s="186"/>
      <c r="AK46" s="186"/>
      <c r="AL46" s="187"/>
      <c r="AM46" s="186"/>
      <c r="AN46" s="186"/>
      <c r="AO46" s="186"/>
      <c r="AU46" s="186"/>
      <c r="AV46" s="186"/>
      <c r="AW46" s="187"/>
      <c r="AX46" s="187"/>
      <c r="AY46" s="187"/>
      <c r="BA46" s="186"/>
      <c r="BB46" s="186"/>
      <c r="BC46" s="187"/>
      <c r="BD46" s="187"/>
      <c r="BE46" s="187"/>
      <c r="BG46" s="186"/>
      <c r="BH46" s="187"/>
      <c r="BI46" s="186"/>
      <c r="BJ46" s="186"/>
      <c r="BK46" s="186"/>
      <c r="BM46" s="186"/>
      <c r="BN46" s="187"/>
      <c r="BO46" s="186"/>
      <c r="BP46" s="186"/>
      <c r="BQ46" s="186"/>
      <c r="BW46" s="186"/>
      <c r="BX46" s="186"/>
      <c r="BY46" s="187"/>
      <c r="BZ46" s="187"/>
      <c r="CA46" s="187"/>
      <c r="CC46" s="186"/>
      <c r="CD46" s="186"/>
      <c r="CE46" s="187"/>
      <c r="CF46" s="187"/>
      <c r="CG46" s="187"/>
      <c r="CI46" s="186"/>
      <c r="CJ46" s="187"/>
      <c r="CK46" s="186"/>
      <c r="CL46" s="186"/>
      <c r="CM46" s="186"/>
      <c r="CO46" s="186"/>
      <c r="CP46" s="187"/>
      <c r="CQ46" s="186"/>
      <c r="CR46" s="186"/>
      <c r="CS46" s="186"/>
      <c r="CY46" s="186"/>
      <c r="CZ46" s="186"/>
      <c r="DA46" s="187"/>
      <c r="DB46" s="187"/>
      <c r="DC46" s="187"/>
      <c r="DE46" s="186"/>
      <c r="DF46" s="186"/>
      <c r="DG46" s="187"/>
      <c r="DH46" s="187"/>
      <c r="DI46" s="187"/>
      <c r="DK46" s="186"/>
      <c r="DL46" s="187"/>
      <c r="DM46" s="186"/>
      <c r="DN46" s="186"/>
      <c r="DO46" s="186"/>
      <c r="DQ46" s="186"/>
      <c r="DR46" s="187"/>
      <c r="DS46" s="186"/>
      <c r="DT46" s="186"/>
      <c r="DU46" s="186"/>
      <c r="DZ46" s="186"/>
      <c r="EA46" s="186"/>
      <c r="EB46" s="186"/>
      <c r="EC46" s="148"/>
    </row>
    <row r="47" spans="1:180" ht="18" x14ac:dyDescent="0.35">
      <c r="A47" s="150"/>
      <c r="B47" s="144"/>
      <c r="C47" s="961"/>
      <c r="D47" s="521" t="s">
        <v>389</v>
      </c>
      <c r="E47" s="521"/>
      <c r="F47" s="521"/>
      <c r="G47" s="521"/>
      <c r="H47" s="521"/>
      <c r="I47" s="521"/>
      <c r="J47" s="648"/>
      <c r="K47" s="522"/>
      <c r="L47" s="1018"/>
      <c r="M47" s="174"/>
      <c r="N47" s="163"/>
      <c r="O47" s="163"/>
      <c r="P47" s="163"/>
      <c r="Q47" s="163"/>
      <c r="R47" s="163"/>
      <c r="S47" s="163"/>
      <c r="U47" s="472" t="s">
        <v>289</v>
      </c>
      <c r="V47" s="473" t="s">
        <v>377</v>
      </c>
      <c r="W47" s="474" t="s">
        <v>291</v>
      </c>
      <c r="Y47" s="163"/>
      <c r="AA47" s="472" t="s">
        <v>289</v>
      </c>
      <c r="AB47" s="473" t="s">
        <v>377</v>
      </c>
      <c r="AC47" s="474" t="s">
        <v>291</v>
      </c>
      <c r="AE47" s="163"/>
      <c r="AF47" s="118"/>
      <c r="AG47" s="472" t="s">
        <v>289</v>
      </c>
      <c r="AH47" s="473" t="s">
        <v>377</v>
      </c>
      <c r="AI47" s="474" t="s">
        <v>291</v>
      </c>
      <c r="AK47" s="163"/>
      <c r="AL47" s="118"/>
      <c r="AM47" s="472" t="s">
        <v>289</v>
      </c>
      <c r="AN47" s="473" t="s">
        <v>377</v>
      </c>
      <c r="AO47" s="474" t="s">
        <v>291</v>
      </c>
      <c r="AT47" s="163"/>
      <c r="AU47" s="163"/>
      <c r="AW47" s="194" t="s">
        <v>43</v>
      </c>
      <c r="AX47" s="194" t="s">
        <v>44</v>
      </c>
      <c r="AY47" s="194" t="s">
        <v>45</v>
      </c>
      <c r="BA47" s="163"/>
      <c r="BC47" s="194" t="s">
        <v>43</v>
      </c>
      <c r="BD47" s="194" t="s">
        <v>44</v>
      </c>
      <c r="BE47" s="194" t="s">
        <v>45</v>
      </c>
      <c r="BG47" s="163"/>
      <c r="BH47" s="118"/>
      <c r="BI47" s="194" t="s">
        <v>43</v>
      </c>
      <c r="BJ47" s="194" t="s">
        <v>44</v>
      </c>
      <c r="BK47" s="194" t="s">
        <v>45</v>
      </c>
      <c r="BM47" s="163"/>
      <c r="BN47" s="118"/>
      <c r="BO47" s="194" t="s">
        <v>43</v>
      </c>
      <c r="BP47" s="194" t="s">
        <v>44</v>
      </c>
      <c r="BQ47" s="194" t="s">
        <v>45</v>
      </c>
      <c r="BV47" s="163"/>
      <c r="BW47" s="163"/>
      <c r="BY47" s="194" t="s">
        <v>43</v>
      </c>
      <c r="BZ47" s="194" t="s">
        <v>44</v>
      </c>
      <c r="CA47" s="194" t="s">
        <v>45</v>
      </c>
      <c r="CC47" s="163"/>
      <c r="CE47" s="194" t="s">
        <v>43</v>
      </c>
      <c r="CF47" s="194" t="s">
        <v>44</v>
      </c>
      <c r="CG47" s="194" t="s">
        <v>45</v>
      </c>
      <c r="CI47" s="163"/>
      <c r="CJ47" s="118"/>
      <c r="CK47" s="194" t="s">
        <v>43</v>
      </c>
      <c r="CL47" s="194" t="s">
        <v>44</v>
      </c>
      <c r="CM47" s="194" t="s">
        <v>45</v>
      </c>
      <c r="CO47" s="163"/>
      <c r="CP47" s="118"/>
      <c r="CQ47" s="194" t="s">
        <v>43</v>
      </c>
      <c r="CR47" s="194" t="s">
        <v>44</v>
      </c>
      <c r="CS47" s="194" t="s">
        <v>45</v>
      </c>
      <c r="CX47" s="163"/>
      <c r="CY47" s="163"/>
      <c r="DA47" s="194" t="s">
        <v>43</v>
      </c>
      <c r="DB47" s="194" t="s">
        <v>44</v>
      </c>
      <c r="DC47" s="194" t="s">
        <v>45</v>
      </c>
      <c r="DE47" s="163"/>
      <c r="DG47" s="194" t="s">
        <v>43</v>
      </c>
      <c r="DH47" s="194" t="s">
        <v>44</v>
      </c>
      <c r="DI47" s="194" t="s">
        <v>45</v>
      </c>
      <c r="DK47" s="163"/>
      <c r="DL47" s="118"/>
      <c r="DM47" s="194" t="s">
        <v>43</v>
      </c>
      <c r="DN47" s="194" t="s">
        <v>44</v>
      </c>
      <c r="DO47" s="194" t="s">
        <v>45</v>
      </c>
      <c r="DQ47" s="163"/>
      <c r="DR47" s="118"/>
      <c r="DS47" s="194" t="s">
        <v>43</v>
      </c>
      <c r="DT47" s="194" t="s">
        <v>44</v>
      </c>
      <c r="DU47" s="194" t="s">
        <v>45</v>
      </c>
      <c r="DZ47" s="174"/>
      <c r="EA47" s="483" t="s">
        <v>377</v>
      </c>
      <c r="EB47" s="474" t="s">
        <v>390</v>
      </c>
      <c r="EC47" s="150"/>
      <c r="EF47" s="193"/>
      <c r="EG47" s="193"/>
      <c r="EH47" s="193"/>
      <c r="EI47" s="193"/>
      <c r="EJ47" s="193"/>
      <c r="EK47" s="193"/>
      <c r="EL47" s="193"/>
      <c r="EM47" s="193"/>
      <c r="EN47" s="193"/>
      <c r="EO47" s="193"/>
      <c r="EP47" s="193"/>
      <c r="EQ47" s="193"/>
      <c r="ER47" s="193"/>
      <c r="ES47" s="193"/>
      <c r="ET47" s="193"/>
      <c r="EU47" s="193"/>
      <c r="EV47" s="193"/>
      <c r="EW47" s="158"/>
      <c r="EX47" s="158"/>
      <c r="EY47" s="178"/>
      <c r="EZ47" s="158"/>
      <c r="FD47" s="193"/>
      <c r="FE47" s="193"/>
      <c r="FF47" s="193"/>
      <c r="FG47" s="193"/>
      <c r="FH47" s="193"/>
      <c r="FI47" s="193"/>
      <c r="FJ47" s="193"/>
      <c r="FK47" s="193"/>
      <c r="FL47" s="193"/>
      <c r="FM47" s="193"/>
      <c r="FN47" s="193"/>
      <c r="FO47" s="193"/>
      <c r="FP47" s="193"/>
      <c r="FQ47" s="193"/>
      <c r="FR47" s="193"/>
      <c r="FS47" s="193"/>
      <c r="FT47" s="193"/>
      <c r="FU47" s="158"/>
      <c r="FV47" s="158"/>
      <c r="FW47" s="178"/>
      <c r="FX47" s="158"/>
    </row>
    <row r="48" spans="1:180" ht="16" thickBot="1" x14ac:dyDescent="0.4">
      <c r="A48" s="150"/>
      <c r="B48" s="144"/>
      <c r="C48" s="965"/>
      <c r="D48" s="494" t="s">
        <v>391</v>
      </c>
      <c r="E48" s="467" t="s">
        <v>392</v>
      </c>
      <c r="F48" s="466"/>
      <c r="G48" s="466"/>
      <c r="H48" s="466"/>
      <c r="I48" s="518"/>
      <c r="J48" s="642" t="s">
        <v>393</v>
      </c>
      <c r="K48" s="533" t="s">
        <v>378</v>
      </c>
      <c r="L48" s="1019"/>
      <c r="M48" s="158"/>
      <c r="N48" s="163"/>
      <c r="O48" s="163"/>
      <c r="P48" s="163"/>
      <c r="Q48" s="163"/>
      <c r="R48" s="163"/>
      <c r="S48" s="163"/>
      <c r="U48" s="475" t="str">
        <f>"["&amp; 'Summary (EN)'!$I$14 &amp;"/QU]"</f>
        <v>[DOL/QU]</v>
      </c>
      <c r="V48" s="470" t="s">
        <v>297</v>
      </c>
      <c r="W48" s="476" t="str">
        <f>"["&amp; 'Summary (EN)'!$I$14 &amp;"]"</f>
        <v>[DOL]</v>
      </c>
      <c r="Y48" s="163"/>
      <c r="AA48" s="475" t="str">
        <f>"["&amp; 'Summary (EN)'!$I$14 &amp;"/QU]"</f>
        <v>[DOL/QU]</v>
      </c>
      <c r="AB48" s="470" t="s">
        <v>297</v>
      </c>
      <c r="AC48" s="476" t="str">
        <f>"["&amp; 'Summary (EN)'!$I$14 &amp;"]"</f>
        <v>[DOL]</v>
      </c>
      <c r="AE48" s="163"/>
      <c r="AF48" s="118"/>
      <c r="AG48" s="475" t="str">
        <f>"["&amp; 'Summary (EN)'!$I$14 &amp;"/QU]"</f>
        <v>[DOL/QU]</v>
      </c>
      <c r="AH48" s="470" t="s">
        <v>297</v>
      </c>
      <c r="AI48" s="476" t="str">
        <f>"["&amp; 'Summary (EN)'!$I$14 &amp;"]"</f>
        <v>[DOL]</v>
      </c>
      <c r="AK48" s="163"/>
      <c r="AL48" s="118"/>
      <c r="AM48" s="475" t="str">
        <f>"["&amp; 'Summary (EN)'!$I$14 &amp;"/QU]"</f>
        <v>[DOL/QU]</v>
      </c>
      <c r="AN48" s="470" t="s">
        <v>297</v>
      </c>
      <c r="AO48" s="476" t="str">
        <f>"["&amp; 'Summary (EN)'!$I$14 &amp;"]"</f>
        <v>[DOL]</v>
      </c>
      <c r="AT48" s="163"/>
      <c r="AU48" s="163"/>
      <c r="AW48" s="175" t="str">
        <f>"["&amp; 'Zusammenfassung (DE)'!$I$14 &amp;"/ME]"</f>
        <v>[EUR/ME]</v>
      </c>
      <c r="AX48" s="175" t="s">
        <v>51</v>
      </c>
      <c r="AY48" s="175" t="str">
        <f>"["&amp; 'Zusammenfassung (DE)'!$I$14 &amp;"]"</f>
        <v>[EUR]</v>
      </c>
      <c r="BA48" s="163"/>
      <c r="BC48" s="175" t="str">
        <f>"["&amp; 'Zusammenfassung (DE)'!$I$14 &amp;"/ME]"</f>
        <v>[EUR/ME]</v>
      </c>
      <c r="BD48" s="175" t="s">
        <v>51</v>
      </c>
      <c r="BE48" s="175" t="str">
        <f>"["&amp; 'Zusammenfassung (DE)'!$I$14 &amp;"]"</f>
        <v>[EUR]</v>
      </c>
      <c r="BG48" s="163"/>
      <c r="BH48" s="118"/>
      <c r="BI48" s="175" t="str">
        <f>"["&amp; 'Zusammenfassung (DE)'!$I$14 &amp;"/ME]"</f>
        <v>[EUR/ME]</v>
      </c>
      <c r="BJ48" s="175" t="s">
        <v>51</v>
      </c>
      <c r="BK48" s="175" t="str">
        <f>"["&amp; 'Zusammenfassung (DE)'!$I$14 &amp;"]"</f>
        <v>[EUR]</v>
      </c>
      <c r="BM48" s="163"/>
      <c r="BN48" s="118"/>
      <c r="BO48" s="175" t="str">
        <f>"["&amp; 'Zusammenfassung (DE)'!$I$14 &amp;"/ME]"</f>
        <v>[EUR/ME]</v>
      </c>
      <c r="BP48" s="175" t="s">
        <v>51</v>
      </c>
      <c r="BQ48" s="175" t="str">
        <f>"["&amp; 'Zusammenfassung (DE)'!$I$14 &amp;"]"</f>
        <v>[EUR]</v>
      </c>
      <c r="BV48" s="163"/>
      <c r="BW48" s="163"/>
      <c r="BY48" s="175" t="str">
        <f>"["&amp; 'Zusammenfassung (DE)'!$I$14 &amp;"/ME]"</f>
        <v>[EUR/ME]</v>
      </c>
      <c r="BZ48" s="175" t="s">
        <v>51</v>
      </c>
      <c r="CA48" s="175" t="str">
        <f>"["&amp; 'Zusammenfassung (DE)'!$I$14 &amp;"]"</f>
        <v>[EUR]</v>
      </c>
      <c r="CC48" s="163"/>
      <c r="CE48" s="175" t="str">
        <f>"["&amp; 'Zusammenfassung (DE)'!$I$14 &amp;"/ME]"</f>
        <v>[EUR/ME]</v>
      </c>
      <c r="CF48" s="175" t="s">
        <v>51</v>
      </c>
      <c r="CG48" s="175" t="str">
        <f>"["&amp; 'Zusammenfassung (DE)'!$I$14 &amp;"]"</f>
        <v>[EUR]</v>
      </c>
      <c r="CI48" s="163"/>
      <c r="CJ48" s="118"/>
      <c r="CK48" s="175" t="str">
        <f>"["&amp; 'Zusammenfassung (DE)'!$I$14 &amp;"/ME]"</f>
        <v>[EUR/ME]</v>
      </c>
      <c r="CL48" s="175" t="s">
        <v>51</v>
      </c>
      <c r="CM48" s="175" t="str">
        <f>"["&amp; 'Zusammenfassung (DE)'!$I$14 &amp;"]"</f>
        <v>[EUR]</v>
      </c>
      <c r="CO48" s="163"/>
      <c r="CP48" s="118"/>
      <c r="CQ48" s="175" t="str">
        <f>"["&amp; 'Zusammenfassung (DE)'!$I$14 &amp;"/ME]"</f>
        <v>[EUR/ME]</v>
      </c>
      <c r="CR48" s="175" t="s">
        <v>51</v>
      </c>
      <c r="CS48" s="175" t="str">
        <f>"["&amp; 'Zusammenfassung (DE)'!$I$14 &amp;"]"</f>
        <v>[EUR]</v>
      </c>
      <c r="CX48" s="163"/>
      <c r="CY48" s="163"/>
      <c r="DA48" s="175" t="str">
        <f>"["&amp; 'Zusammenfassung (DE)'!$I$14 &amp;"/ME]"</f>
        <v>[EUR/ME]</v>
      </c>
      <c r="DB48" s="175" t="s">
        <v>51</v>
      </c>
      <c r="DC48" s="175" t="str">
        <f>"["&amp; 'Zusammenfassung (DE)'!$I$14 &amp;"]"</f>
        <v>[EUR]</v>
      </c>
      <c r="DE48" s="163"/>
      <c r="DG48" s="175" t="str">
        <f>"["&amp; 'Zusammenfassung (DE)'!$I$14 &amp;"/ME]"</f>
        <v>[EUR/ME]</v>
      </c>
      <c r="DH48" s="175" t="s">
        <v>51</v>
      </c>
      <c r="DI48" s="175" t="str">
        <f>"["&amp; 'Zusammenfassung (DE)'!$I$14 &amp;"]"</f>
        <v>[EUR]</v>
      </c>
      <c r="DK48" s="163"/>
      <c r="DL48" s="118"/>
      <c r="DM48" s="175" t="str">
        <f>"["&amp; 'Zusammenfassung (DE)'!$I$14 &amp;"/ME]"</f>
        <v>[EUR/ME]</v>
      </c>
      <c r="DN48" s="175" t="s">
        <v>51</v>
      </c>
      <c r="DO48" s="175" t="str">
        <f>"["&amp; 'Zusammenfassung (DE)'!$I$14 &amp;"]"</f>
        <v>[EUR]</v>
      </c>
      <c r="DQ48" s="163"/>
      <c r="DR48" s="118"/>
      <c r="DS48" s="175" t="str">
        <f>"["&amp; 'Zusammenfassung (DE)'!$I$14 &amp;"/ME]"</f>
        <v>[EUR/ME]</v>
      </c>
      <c r="DT48" s="175" t="s">
        <v>51</v>
      </c>
      <c r="DU48" s="175" t="str">
        <f>"["&amp; 'Zusammenfassung (DE)'!$I$14 &amp;"]"</f>
        <v>[EUR]</v>
      </c>
      <c r="DZ48" s="158"/>
      <c r="EA48" s="484" t="s">
        <v>297</v>
      </c>
      <c r="EB48" s="476" t="str">
        <f>"["&amp; 'Summary (EN)'!$I$14 &amp;"]"</f>
        <v>[DOL]</v>
      </c>
      <c r="EC48" s="150"/>
      <c r="EF48" s="163"/>
      <c r="EG48" s="156"/>
      <c r="EH48" s="156"/>
      <c r="EI48" s="156"/>
      <c r="EJ48" s="156"/>
      <c r="EW48" s="158"/>
      <c r="EX48" s="158"/>
      <c r="EY48" s="178"/>
      <c r="EZ48" s="158"/>
      <c r="FD48" s="163"/>
      <c r="FE48" s="156"/>
      <c r="FF48" s="156"/>
      <c r="FG48" s="156"/>
      <c r="FH48" s="156"/>
      <c r="FU48" s="158"/>
      <c r="FV48" s="158"/>
      <c r="FW48" s="178"/>
      <c r="FX48" s="158"/>
    </row>
    <row r="49" spans="1:180" ht="21" customHeight="1" outlineLevel="1" thickBot="1" x14ac:dyDescent="0.3">
      <c r="A49" s="150"/>
      <c r="B49" s="144"/>
      <c r="C49" s="966" t="s">
        <v>144</v>
      </c>
      <c r="D49" s="1094" t="s">
        <v>394</v>
      </c>
      <c r="E49" s="1093" t="s">
        <v>395</v>
      </c>
      <c r="F49" s="1080"/>
      <c r="G49" s="1080"/>
      <c r="H49" s="1080"/>
      <c r="I49" s="1081"/>
      <c r="J49" s="1002" t="s">
        <v>396</v>
      </c>
      <c r="K49" s="1003"/>
      <c r="L49" s="1020"/>
      <c r="M49" s="189"/>
      <c r="N49" s="166"/>
      <c r="O49" s="165"/>
      <c r="P49" s="111"/>
      <c r="Q49" s="111"/>
      <c r="R49" s="111"/>
      <c r="S49" s="166"/>
      <c r="U49" s="525">
        <f>SUM(U50:U59)</f>
        <v>0</v>
      </c>
      <c r="V49" s="223"/>
      <c r="W49" s="526">
        <f>SUM(W50:W59)</f>
        <v>0</v>
      </c>
      <c r="Y49" s="166"/>
      <c r="AA49" s="525">
        <f>SUM(AA50:AA59)</f>
        <v>0</v>
      </c>
      <c r="AB49" s="223"/>
      <c r="AC49" s="526">
        <f>SUM(AC50:AC59)</f>
        <v>0</v>
      </c>
      <c r="AE49" s="166"/>
      <c r="AF49" s="118"/>
      <c r="AG49" s="525">
        <f>SUM(AG50:AG59)</f>
        <v>0</v>
      </c>
      <c r="AH49" s="223"/>
      <c r="AI49" s="526">
        <f>SUM(AI50:AI59)</f>
        <v>0</v>
      </c>
      <c r="AK49" s="166"/>
      <c r="AL49" s="118"/>
      <c r="AM49" s="525">
        <f>SUM(AM50:AM59)</f>
        <v>0</v>
      </c>
      <c r="AN49" s="223"/>
      <c r="AO49" s="526">
        <f>SUM(AO50:AO59)</f>
        <v>0</v>
      </c>
      <c r="AT49" s="111"/>
      <c r="AU49" s="166"/>
      <c r="AW49" s="226">
        <f>SUM(AW50:AW59)</f>
        <v>0</v>
      </c>
      <c r="AX49" s="224"/>
      <c r="AY49" s="225">
        <f>SUM(AY50:AY59)</f>
        <v>0</v>
      </c>
      <c r="BA49" s="166"/>
      <c r="BC49" s="226">
        <f>SUM(BC50:BC59)</f>
        <v>0</v>
      </c>
      <c r="BD49" s="224"/>
      <c r="BE49" s="225">
        <f>SUM(BE50:BE59)</f>
        <v>0</v>
      </c>
      <c r="BG49" s="166"/>
      <c r="BH49" s="118"/>
      <c r="BI49" s="226">
        <f>SUM(BI50:BI59)</f>
        <v>0</v>
      </c>
      <c r="BJ49" s="224"/>
      <c r="BK49" s="225">
        <f>SUM(BK50:BK59)</f>
        <v>0</v>
      </c>
      <c r="BM49" s="166"/>
      <c r="BN49" s="118"/>
      <c r="BO49" s="226">
        <f>SUM(BO50:BO59)</f>
        <v>0</v>
      </c>
      <c r="BP49" s="224"/>
      <c r="BQ49" s="225">
        <f>SUM(BQ50:BQ59)</f>
        <v>0</v>
      </c>
      <c r="BV49" s="111"/>
      <c r="BW49" s="166"/>
      <c r="BY49" s="226">
        <f>SUM(BY50:BY59)</f>
        <v>0</v>
      </c>
      <c r="BZ49" s="224"/>
      <c r="CA49" s="225">
        <f>SUM(CA50:CA59)</f>
        <v>0</v>
      </c>
      <c r="CC49" s="166"/>
      <c r="CE49" s="226">
        <f>SUM(CE50:CE59)</f>
        <v>0</v>
      </c>
      <c r="CF49" s="224"/>
      <c r="CG49" s="225">
        <f>SUM(CG50:CG59)</f>
        <v>0</v>
      </c>
      <c r="CI49" s="166"/>
      <c r="CJ49" s="118"/>
      <c r="CK49" s="226">
        <f>SUM(CK50:CK59)</f>
        <v>0</v>
      </c>
      <c r="CL49" s="224"/>
      <c r="CM49" s="225">
        <f>SUM(CM50:CM59)</f>
        <v>0</v>
      </c>
      <c r="CO49" s="166"/>
      <c r="CP49" s="118"/>
      <c r="CQ49" s="226">
        <f>SUM(CQ50:CQ59)</f>
        <v>0</v>
      </c>
      <c r="CR49" s="224"/>
      <c r="CS49" s="225">
        <f>SUM(CS50:CS59)</f>
        <v>0</v>
      </c>
      <c r="CX49" s="111"/>
      <c r="CY49" s="166"/>
      <c r="DA49" s="224">
        <f>SUM(DA50:DA59)</f>
        <v>0</v>
      </c>
      <c r="DB49" s="224"/>
      <c r="DC49" s="170">
        <f>SUM(DC50:DC59)</f>
        <v>0</v>
      </c>
      <c r="DE49" s="166"/>
      <c r="DG49" s="227">
        <f>SUM(DG50:DG59)</f>
        <v>0</v>
      </c>
      <c r="DH49" s="224"/>
      <c r="DI49" s="170">
        <f>SUM(DI50:DI59)</f>
        <v>0</v>
      </c>
      <c r="DK49" s="166"/>
      <c r="DL49" s="118"/>
      <c r="DM49" s="227">
        <f>SUM(DM50:DM59)</f>
        <v>0</v>
      </c>
      <c r="DN49" s="224"/>
      <c r="DO49" s="170">
        <f>SUM(DO50:DO59)</f>
        <v>0</v>
      </c>
      <c r="DQ49" s="166"/>
      <c r="DR49" s="118"/>
      <c r="DS49" s="227">
        <f>SUM(DS50:DS59)</f>
        <v>0</v>
      </c>
      <c r="DT49" s="224"/>
      <c r="DU49" s="170">
        <f>SUM(DU50:DU59)</f>
        <v>0</v>
      </c>
      <c r="DZ49" s="189"/>
      <c r="EA49" s="485">
        <f>SUMPRODUCT((U$23:DU$23=V$23)*(U49:DU49))</f>
        <v>0</v>
      </c>
      <c r="EB49" s="486">
        <f>SUMPRODUCT((U$23:DU$23=W$23)*(U49:DU49))</f>
        <v>0</v>
      </c>
      <c r="EC49" s="150"/>
      <c r="EF49" s="163"/>
      <c r="EW49" s="159"/>
      <c r="EX49" s="159"/>
      <c r="EY49" s="161"/>
      <c r="EZ49" s="112"/>
      <c r="FD49" s="163"/>
      <c r="FU49" s="159"/>
      <c r="FV49" s="159"/>
      <c r="FW49" s="161"/>
      <c r="FX49" s="112"/>
    </row>
    <row r="50" spans="1:180" ht="23.25" customHeight="1" outlineLevel="2" x14ac:dyDescent="0.25">
      <c r="A50" s="150"/>
      <c r="B50" s="144"/>
      <c r="C50" s="963" t="s">
        <v>148</v>
      </c>
      <c r="D50" s="1095" t="s">
        <v>397</v>
      </c>
      <c r="E50" s="773" t="s">
        <v>398</v>
      </c>
      <c r="F50" s="773"/>
      <c r="G50" s="773"/>
      <c r="H50" s="773"/>
      <c r="I50" s="1083"/>
      <c r="J50" s="1084" t="str">
        <f t="shared" ref="J50:J59" si="19">$J$49</f>
        <v>provider</v>
      </c>
      <c r="K50" s="1004"/>
      <c r="L50" s="1020"/>
      <c r="M50" s="189"/>
      <c r="N50" s="166"/>
      <c r="O50" s="165"/>
      <c r="P50" s="111"/>
      <c r="Q50" s="111"/>
      <c r="R50" s="111"/>
      <c r="S50" s="166"/>
      <c r="U50" s="477"/>
      <c r="V50" s="192"/>
      <c r="W50" s="527">
        <f t="shared" ref="W50:W59" si="20">V50*U50</f>
        <v>0</v>
      </c>
      <c r="Y50" s="166"/>
      <c r="AA50" s="477"/>
      <c r="AB50" s="192"/>
      <c r="AC50" s="527">
        <f t="shared" ref="AC50:AC59" si="21">AB50*AA50</f>
        <v>0</v>
      </c>
      <c r="AE50" s="166"/>
      <c r="AF50" s="118"/>
      <c r="AG50" s="477"/>
      <c r="AH50" s="192"/>
      <c r="AI50" s="527">
        <f t="shared" ref="AI50:AI59" si="22">AH50*AG50</f>
        <v>0</v>
      </c>
      <c r="AK50" s="166"/>
      <c r="AL50" s="118"/>
      <c r="AM50" s="477"/>
      <c r="AN50" s="192"/>
      <c r="AO50" s="527">
        <f>AM50*AN50</f>
        <v>0</v>
      </c>
      <c r="AT50" s="111"/>
      <c r="AU50" s="166"/>
      <c r="AW50" s="168"/>
      <c r="AX50" s="192"/>
      <c r="AY50" s="170">
        <f>AW50*AX50</f>
        <v>0</v>
      </c>
      <c r="BA50" s="166"/>
      <c r="BC50" s="168"/>
      <c r="BD50" s="192"/>
      <c r="BE50" s="170">
        <f>BC50*BD50</f>
        <v>0</v>
      </c>
      <c r="BG50" s="166"/>
      <c r="BH50" s="118"/>
      <c r="BI50" s="168"/>
      <c r="BJ50" s="192"/>
      <c r="BK50" s="170">
        <f>BI50*BJ50</f>
        <v>0</v>
      </c>
      <c r="BM50" s="166"/>
      <c r="BN50" s="118"/>
      <c r="BO50" s="168"/>
      <c r="BP50" s="192"/>
      <c r="BQ50" s="170">
        <f>BO50*BP50</f>
        <v>0</v>
      </c>
      <c r="BV50" s="111"/>
      <c r="BW50" s="166"/>
      <c r="BY50" s="168"/>
      <c r="BZ50" s="192"/>
      <c r="CA50" s="170">
        <f>BY50*BZ50</f>
        <v>0</v>
      </c>
      <c r="CC50" s="166"/>
      <c r="CE50" s="168"/>
      <c r="CF50" s="192"/>
      <c r="CG50" s="170">
        <f>CE50*CF50</f>
        <v>0</v>
      </c>
      <c r="CI50" s="166"/>
      <c r="CJ50" s="118"/>
      <c r="CK50" s="168"/>
      <c r="CL50" s="192"/>
      <c r="CM50" s="170">
        <f>CK50*CL50</f>
        <v>0</v>
      </c>
      <c r="CO50" s="166"/>
      <c r="CP50" s="118"/>
      <c r="CQ50" s="168"/>
      <c r="CR50" s="192"/>
      <c r="CS50" s="170">
        <f>CQ50*CR50</f>
        <v>0</v>
      </c>
      <c r="CX50" s="111"/>
      <c r="CY50" s="166"/>
      <c r="DA50" s="168"/>
      <c r="DB50" s="192"/>
      <c r="DC50" s="170">
        <f>DA50*DB50</f>
        <v>0</v>
      </c>
      <c r="DE50" s="166"/>
      <c r="DG50" s="168"/>
      <c r="DH50" s="192"/>
      <c r="DI50" s="170">
        <f>DG50*DH50</f>
        <v>0</v>
      </c>
      <c r="DK50" s="166"/>
      <c r="DL50" s="118"/>
      <c r="DM50" s="168"/>
      <c r="DN50" s="192"/>
      <c r="DO50" s="170">
        <f>DM50*DN50</f>
        <v>0</v>
      </c>
      <c r="DQ50" s="166"/>
      <c r="DR50" s="118"/>
      <c r="DS50" s="168"/>
      <c r="DT50" s="192"/>
      <c r="DU50" s="170">
        <f>DS50*DT50</f>
        <v>0</v>
      </c>
      <c r="DZ50" s="189"/>
      <c r="EA50" s="485"/>
      <c r="EB50" s="486"/>
      <c r="EC50" s="150"/>
      <c r="EF50" s="163"/>
      <c r="EW50" s="159"/>
      <c r="EX50" s="159"/>
      <c r="EY50" s="161"/>
      <c r="EZ50" s="112"/>
      <c r="FD50" s="163"/>
      <c r="FU50" s="159"/>
      <c r="FV50" s="159"/>
      <c r="FW50" s="161"/>
      <c r="FX50" s="112"/>
    </row>
    <row r="51" spans="1:180" ht="21" customHeight="1" outlineLevel="2" x14ac:dyDescent="0.25">
      <c r="A51" s="150"/>
      <c r="B51" s="144"/>
      <c r="C51" s="963" t="s">
        <v>151</v>
      </c>
      <c r="D51" s="1096" t="s">
        <v>397</v>
      </c>
      <c r="E51" s="756" t="s">
        <v>398</v>
      </c>
      <c r="F51" s="756"/>
      <c r="G51" s="756"/>
      <c r="H51" s="756"/>
      <c r="I51" s="1085"/>
      <c r="J51" s="1082" t="str">
        <f t="shared" si="19"/>
        <v>provider</v>
      </c>
      <c r="K51" s="519"/>
      <c r="L51" s="1020"/>
      <c r="M51" s="189"/>
      <c r="N51" s="166"/>
      <c r="O51" s="165"/>
      <c r="P51" s="111"/>
      <c r="Q51" s="111"/>
      <c r="R51" s="111"/>
      <c r="S51" s="166"/>
      <c r="U51" s="477"/>
      <c r="V51" s="192"/>
      <c r="W51" s="527">
        <f t="shared" si="20"/>
        <v>0</v>
      </c>
      <c r="Y51" s="166"/>
      <c r="AA51" s="477"/>
      <c r="AB51" s="192"/>
      <c r="AC51" s="527">
        <f t="shared" si="21"/>
        <v>0</v>
      </c>
      <c r="AE51" s="166"/>
      <c r="AF51" s="118"/>
      <c r="AG51" s="477"/>
      <c r="AH51" s="192"/>
      <c r="AI51" s="527">
        <f t="shared" si="22"/>
        <v>0</v>
      </c>
      <c r="AK51" s="166"/>
      <c r="AL51" s="118"/>
      <c r="AM51" s="477"/>
      <c r="AN51" s="192"/>
      <c r="AO51" s="527">
        <f t="shared" ref="AO51:AO59" si="23">AM51*AN51</f>
        <v>0</v>
      </c>
      <c r="AT51" s="111"/>
      <c r="AU51" s="166"/>
      <c r="AW51" s="168"/>
      <c r="AX51" s="192"/>
      <c r="AY51" s="170">
        <f t="shared" ref="AY51:AY59" si="24">AW51*AX51</f>
        <v>0</v>
      </c>
      <c r="BA51" s="166"/>
      <c r="BC51" s="168"/>
      <c r="BD51" s="192"/>
      <c r="BE51" s="170">
        <f t="shared" ref="BE51:BE59" si="25">BC51*BD51</f>
        <v>0</v>
      </c>
      <c r="BG51" s="166"/>
      <c r="BH51" s="118"/>
      <c r="BI51" s="168"/>
      <c r="BJ51" s="192"/>
      <c r="BK51" s="170">
        <f t="shared" ref="BK51:BK59" si="26">BI51*BJ51</f>
        <v>0</v>
      </c>
      <c r="BM51" s="166"/>
      <c r="BN51" s="118"/>
      <c r="BO51" s="168"/>
      <c r="BP51" s="192"/>
      <c r="BQ51" s="170">
        <f t="shared" ref="BQ51:BQ59" si="27">BO51*BP51</f>
        <v>0</v>
      </c>
      <c r="BV51" s="111"/>
      <c r="BW51" s="166"/>
      <c r="BY51" s="168"/>
      <c r="BZ51" s="192"/>
      <c r="CA51" s="170">
        <f t="shared" ref="CA51:CA59" si="28">BY51*BZ51</f>
        <v>0</v>
      </c>
      <c r="CC51" s="166"/>
      <c r="CE51" s="168"/>
      <c r="CF51" s="192"/>
      <c r="CG51" s="170">
        <f t="shared" ref="CG51:CG59" si="29">CE51*CF51</f>
        <v>0</v>
      </c>
      <c r="CI51" s="166"/>
      <c r="CJ51" s="118"/>
      <c r="CK51" s="168"/>
      <c r="CL51" s="192"/>
      <c r="CM51" s="170">
        <f t="shared" ref="CM51:CM59" si="30">CK51*CL51</f>
        <v>0</v>
      </c>
      <c r="CO51" s="166"/>
      <c r="CP51" s="118"/>
      <c r="CQ51" s="168"/>
      <c r="CR51" s="192"/>
      <c r="CS51" s="170">
        <f t="shared" ref="CS51:CS59" si="31">CQ51*CR51</f>
        <v>0</v>
      </c>
      <c r="CX51" s="111"/>
      <c r="CY51" s="166"/>
      <c r="DA51" s="168"/>
      <c r="DB51" s="192"/>
      <c r="DC51" s="170">
        <f t="shared" ref="DC51:DC59" si="32">DA51*DB51</f>
        <v>0</v>
      </c>
      <c r="DE51" s="166"/>
      <c r="DG51" s="228"/>
      <c r="DH51" s="192"/>
      <c r="DI51" s="170">
        <f t="shared" ref="DI51:DI59" si="33">DG51*DH51</f>
        <v>0</v>
      </c>
      <c r="DK51" s="166"/>
      <c r="DL51" s="118"/>
      <c r="DM51" s="168"/>
      <c r="DN51" s="192"/>
      <c r="DO51" s="170">
        <f t="shared" ref="DO51:DO59" si="34">DM51*DN51</f>
        <v>0</v>
      </c>
      <c r="DQ51" s="166"/>
      <c r="DR51" s="118"/>
      <c r="DS51" s="168"/>
      <c r="DT51" s="192"/>
      <c r="DU51" s="170">
        <f t="shared" ref="DU51:DU59" si="35">DS51*DT51</f>
        <v>0</v>
      </c>
      <c r="DZ51" s="189"/>
      <c r="EA51" s="485"/>
      <c r="EB51" s="486"/>
      <c r="EC51" s="150"/>
      <c r="EF51" s="163"/>
      <c r="EW51" s="159"/>
      <c r="EX51" s="159"/>
      <c r="EY51" s="161"/>
      <c r="EZ51" s="112"/>
      <c r="FD51" s="163"/>
      <c r="FU51" s="159"/>
      <c r="FV51" s="159"/>
      <c r="FW51" s="161"/>
      <c r="FX51" s="112"/>
    </row>
    <row r="52" spans="1:180" ht="21.75" customHeight="1" outlineLevel="2" x14ac:dyDescent="0.25">
      <c r="A52" s="150"/>
      <c r="B52" s="144"/>
      <c r="C52" s="963" t="s">
        <v>152</v>
      </c>
      <c r="D52" s="1096" t="s">
        <v>397</v>
      </c>
      <c r="E52" s="756" t="s">
        <v>398</v>
      </c>
      <c r="F52" s="756"/>
      <c r="G52" s="756"/>
      <c r="H52" s="756"/>
      <c r="I52" s="1085"/>
      <c r="J52" s="995" t="str">
        <f t="shared" si="19"/>
        <v>provider</v>
      </c>
      <c r="K52" s="519"/>
      <c r="L52" s="1020"/>
      <c r="M52" s="189"/>
      <c r="N52" s="166"/>
      <c r="O52" s="165"/>
      <c r="P52" s="111"/>
      <c r="Q52" s="111"/>
      <c r="R52" s="111"/>
      <c r="S52" s="166"/>
      <c r="U52" s="477"/>
      <c r="V52" s="192"/>
      <c r="W52" s="527">
        <f t="shared" si="20"/>
        <v>0</v>
      </c>
      <c r="Y52" s="166"/>
      <c r="AA52" s="477"/>
      <c r="AB52" s="192"/>
      <c r="AC52" s="527">
        <f t="shared" si="21"/>
        <v>0</v>
      </c>
      <c r="AE52" s="166"/>
      <c r="AF52" s="118"/>
      <c r="AG52" s="477"/>
      <c r="AH52" s="192"/>
      <c r="AI52" s="527">
        <f t="shared" si="22"/>
        <v>0</v>
      </c>
      <c r="AK52" s="166"/>
      <c r="AL52" s="118"/>
      <c r="AM52" s="477"/>
      <c r="AN52" s="192"/>
      <c r="AO52" s="527">
        <f t="shared" si="23"/>
        <v>0</v>
      </c>
      <c r="AT52" s="111"/>
      <c r="AU52" s="166"/>
      <c r="AW52" s="168"/>
      <c r="AX52" s="192"/>
      <c r="AY52" s="170">
        <f t="shared" si="24"/>
        <v>0</v>
      </c>
      <c r="BA52" s="166"/>
      <c r="BC52" s="168"/>
      <c r="BD52" s="192"/>
      <c r="BE52" s="170">
        <f t="shared" si="25"/>
        <v>0</v>
      </c>
      <c r="BG52" s="166"/>
      <c r="BH52" s="118"/>
      <c r="BI52" s="168"/>
      <c r="BJ52" s="192"/>
      <c r="BK52" s="170">
        <f t="shared" si="26"/>
        <v>0</v>
      </c>
      <c r="BM52" s="166"/>
      <c r="BN52" s="118"/>
      <c r="BO52" s="168"/>
      <c r="BP52" s="192"/>
      <c r="BQ52" s="170">
        <f t="shared" si="27"/>
        <v>0</v>
      </c>
      <c r="BV52" s="111"/>
      <c r="BW52" s="166"/>
      <c r="BY52" s="168"/>
      <c r="BZ52" s="192"/>
      <c r="CA52" s="170">
        <f t="shared" si="28"/>
        <v>0</v>
      </c>
      <c r="CC52" s="166"/>
      <c r="CE52" s="168"/>
      <c r="CF52" s="192"/>
      <c r="CG52" s="170">
        <f t="shared" si="29"/>
        <v>0</v>
      </c>
      <c r="CI52" s="166"/>
      <c r="CJ52" s="118"/>
      <c r="CK52" s="168"/>
      <c r="CL52" s="192"/>
      <c r="CM52" s="170">
        <f t="shared" si="30"/>
        <v>0</v>
      </c>
      <c r="CO52" s="166"/>
      <c r="CP52" s="118"/>
      <c r="CQ52" s="168"/>
      <c r="CR52" s="192"/>
      <c r="CS52" s="170">
        <f t="shared" si="31"/>
        <v>0</v>
      </c>
      <c r="CX52" s="111"/>
      <c r="CY52" s="166"/>
      <c r="DA52" s="168"/>
      <c r="DB52" s="192"/>
      <c r="DC52" s="170">
        <f t="shared" si="32"/>
        <v>0</v>
      </c>
      <c r="DE52" s="166"/>
      <c r="DG52" s="168"/>
      <c r="DH52" s="192"/>
      <c r="DI52" s="170">
        <f t="shared" si="33"/>
        <v>0</v>
      </c>
      <c r="DK52" s="166"/>
      <c r="DL52" s="118"/>
      <c r="DM52" s="168"/>
      <c r="DN52" s="192"/>
      <c r="DO52" s="170">
        <f t="shared" si="34"/>
        <v>0</v>
      </c>
      <c r="DQ52" s="166"/>
      <c r="DR52" s="118"/>
      <c r="DS52" s="168"/>
      <c r="DT52" s="192"/>
      <c r="DU52" s="170">
        <f t="shared" si="35"/>
        <v>0</v>
      </c>
      <c r="DZ52" s="189"/>
      <c r="EA52" s="485"/>
      <c r="EB52" s="486"/>
      <c r="EC52" s="150"/>
      <c r="EF52" s="163"/>
      <c r="EW52" s="159"/>
      <c r="EX52" s="159"/>
      <c r="EY52" s="161"/>
      <c r="EZ52" s="112"/>
      <c r="FD52" s="163"/>
      <c r="FU52" s="159"/>
      <c r="FV52" s="159"/>
      <c r="FW52" s="161"/>
      <c r="FX52" s="112"/>
    </row>
    <row r="53" spans="1:180" ht="23.25" customHeight="1" outlineLevel="2" x14ac:dyDescent="0.25">
      <c r="A53" s="150"/>
      <c r="B53" s="144"/>
      <c r="C53" s="967" t="s">
        <v>153</v>
      </c>
      <c r="D53" s="894" t="s">
        <v>397</v>
      </c>
      <c r="E53" s="756" t="s">
        <v>398</v>
      </c>
      <c r="F53" s="756"/>
      <c r="G53" s="756"/>
      <c r="H53" s="1089"/>
      <c r="I53" s="1086"/>
      <c r="J53" s="995" t="str">
        <f t="shared" si="19"/>
        <v>provider</v>
      </c>
      <c r="K53" s="519"/>
      <c r="L53" s="1020"/>
      <c r="M53" s="189"/>
      <c r="N53" s="166"/>
      <c r="O53" s="165"/>
      <c r="P53" s="111"/>
      <c r="Q53" s="111"/>
      <c r="R53" s="111"/>
      <c r="S53" s="166"/>
      <c r="U53" s="477"/>
      <c r="V53" s="192"/>
      <c r="W53" s="527">
        <f t="shared" si="20"/>
        <v>0</v>
      </c>
      <c r="Y53" s="166"/>
      <c r="AA53" s="477"/>
      <c r="AB53" s="192"/>
      <c r="AC53" s="527">
        <f t="shared" si="21"/>
        <v>0</v>
      </c>
      <c r="AE53" s="166"/>
      <c r="AF53" s="118"/>
      <c r="AG53" s="477"/>
      <c r="AH53" s="192"/>
      <c r="AI53" s="527">
        <f t="shared" si="22"/>
        <v>0</v>
      </c>
      <c r="AK53" s="166"/>
      <c r="AL53" s="118"/>
      <c r="AM53" s="477"/>
      <c r="AN53" s="192"/>
      <c r="AO53" s="527">
        <f t="shared" si="23"/>
        <v>0</v>
      </c>
      <c r="AT53" s="111"/>
      <c r="AU53" s="166"/>
      <c r="AW53" s="168"/>
      <c r="AX53" s="192"/>
      <c r="AY53" s="170">
        <f t="shared" si="24"/>
        <v>0</v>
      </c>
      <c r="BA53" s="166"/>
      <c r="BC53" s="168"/>
      <c r="BD53" s="192"/>
      <c r="BE53" s="170">
        <f t="shared" si="25"/>
        <v>0</v>
      </c>
      <c r="BG53" s="166"/>
      <c r="BH53" s="118"/>
      <c r="BI53" s="168"/>
      <c r="BJ53" s="192"/>
      <c r="BK53" s="170">
        <f t="shared" si="26"/>
        <v>0</v>
      </c>
      <c r="BM53" s="166"/>
      <c r="BN53" s="118"/>
      <c r="BO53" s="168"/>
      <c r="BP53" s="192"/>
      <c r="BQ53" s="170">
        <f t="shared" si="27"/>
        <v>0</v>
      </c>
      <c r="BV53" s="111"/>
      <c r="BW53" s="166"/>
      <c r="BY53" s="168"/>
      <c r="BZ53" s="192"/>
      <c r="CA53" s="170">
        <f t="shared" si="28"/>
        <v>0</v>
      </c>
      <c r="CC53" s="166"/>
      <c r="CE53" s="168"/>
      <c r="CF53" s="192"/>
      <c r="CG53" s="170">
        <f t="shared" si="29"/>
        <v>0</v>
      </c>
      <c r="CI53" s="166"/>
      <c r="CJ53" s="118"/>
      <c r="CK53" s="168"/>
      <c r="CL53" s="192"/>
      <c r="CM53" s="170">
        <f t="shared" si="30"/>
        <v>0</v>
      </c>
      <c r="CO53" s="166"/>
      <c r="CP53" s="118"/>
      <c r="CQ53" s="168"/>
      <c r="CR53" s="192"/>
      <c r="CS53" s="170">
        <f t="shared" si="31"/>
        <v>0</v>
      </c>
      <c r="CX53" s="111"/>
      <c r="CY53" s="166"/>
      <c r="DA53" s="168"/>
      <c r="DB53" s="192"/>
      <c r="DC53" s="170">
        <f t="shared" si="32"/>
        <v>0</v>
      </c>
      <c r="DE53" s="166"/>
      <c r="DG53" s="168"/>
      <c r="DH53" s="192"/>
      <c r="DI53" s="170">
        <f t="shared" si="33"/>
        <v>0</v>
      </c>
      <c r="DK53" s="166"/>
      <c r="DL53" s="118"/>
      <c r="DM53" s="168"/>
      <c r="DN53" s="192"/>
      <c r="DO53" s="170">
        <f t="shared" si="34"/>
        <v>0</v>
      </c>
      <c r="DQ53" s="166"/>
      <c r="DR53" s="118"/>
      <c r="DS53" s="168"/>
      <c r="DT53" s="192"/>
      <c r="DU53" s="170">
        <f t="shared" si="35"/>
        <v>0</v>
      </c>
      <c r="DZ53" s="189"/>
      <c r="EA53" s="485"/>
      <c r="EB53" s="486"/>
      <c r="EC53" s="150"/>
      <c r="EF53" s="163"/>
      <c r="EW53" s="159"/>
      <c r="EX53" s="159"/>
      <c r="EY53" s="161"/>
      <c r="EZ53" s="112"/>
      <c r="FD53" s="163"/>
      <c r="FU53" s="159"/>
      <c r="FV53" s="159"/>
      <c r="FW53" s="161"/>
      <c r="FX53" s="112"/>
    </row>
    <row r="54" spans="1:180" ht="22.5" customHeight="1" outlineLevel="2" x14ac:dyDescent="0.25">
      <c r="A54" s="150"/>
      <c r="B54" s="144"/>
      <c r="C54" s="967" t="s">
        <v>154</v>
      </c>
      <c r="D54" s="894" t="s">
        <v>397</v>
      </c>
      <c r="E54" s="756" t="s">
        <v>398</v>
      </c>
      <c r="F54" s="756"/>
      <c r="G54" s="1087"/>
      <c r="H54" s="1090"/>
      <c r="I54" s="1091"/>
      <c r="J54" s="1088" t="str">
        <f t="shared" si="19"/>
        <v>provider</v>
      </c>
      <c r="K54" s="519"/>
      <c r="L54" s="1020"/>
      <c r="M54" s="189"/>
      <c r="N54" s="166"/>
      <c r="O54" s="165"/>
      <c r="P54" s="111"/>
      <c r="Q54" s="111"/>
      <c r="R54" s="111"/>
      <c r="S54" s="166"/>
      <c r="U54" s="477"/>
      <c r="V54" s="192"/>
      <c r="W54" s="527">
        <f t="shared" si="20"/>
        <v>0</v>
      </c>
      <c r="Y54" s="166"/>
      <c r="AA54" s="477"/>
      <c r="AB54" s="192"/>
      <c r="AC54" s="527">
        <f t="shared" si="21"/>
        <v>0</v>
      </c>
      <c r="AE54" s="166"/>
      <c r="AF54" s="118"/>
      <c r="AG54" s="477"/>
      <c r="AH54" s="192"/>
      <c r="AI54" s="527">
        <f t="shared" si="22"/>
        <v>0</v>
      </c>
      <c r="AK54" s="166"/>
      <c r="AL54" s="118"/>
      <c r="AM54" s="477"/>
      <c r="AN54" s="192"/>
      <c r="AO54" s="527">
        <f t="shared" si="23"/>
        <v>0</v>
      </c>
      <c r="AT54" s="111"/>
      <c r="AU54" s="166"/>
      <c r="AW54" s="168"/>
      <c r="AX54" s="192"/>
      <c r="AY54" s="170">
        <f t="shared" si="24"/>
        <v>0</v>
      </c>
      <c r="BA54" s="166"/>
      <c r="BC54" s="168"/>
      <c r="BD54" s="192"/>
      <c r="BE54" s="170">
        <f t="shared" si="25"/>
        <v>0</v>
      </c>
      <c r="BG54" s="166"/>
      <c r="BH54" s="118"/>
      <c r="BI54" s="168"/>
      <c r="BJ54" s="192"/>
      <c r="BK54" s="170">
        <f t="shared" si="26"/>
        <v>0</v>
      </c>
      <c r="BM54" s="166"/>
      <c r="BN54" s="118"/>
      <c r="BO54" s="168"/>
      <c r="BP54" s="192"/>
      <c r="BQ54" s="170">
        <f t="shared" si="27"/>
        <v>0</v>
      </c>
      <c r="BV54" s="111"/>
      <c r="BW54" s="166"/>
      <c r="BY54" s="168"/>
      <c r="BZ54" s="192"/>
      <c r="CA54" s="170">
        <f t="shared" si="28"/>
        <v>0</v>
      </c>
      <c r="CC54" s="166"/>
      <c r="CE54" s="168"/>
      <c r="CF54" s="192"/>
      <c r="CG54" s="170">
        <f t="shared" si="29"/>
        <v>0</v>
      </c>
      <c r="CI54" s="166"/>
      <c r="CJ54" s="118"/>
      <c r="CK54" s="168"/>
      <c r="CL54" s="192"/>
      <c r="CM54" s="170">
        <f t="shared" si="30"/>
        <v>0</v>
      </c>
      <c r="CO54" s="166"/>
      <c r="CP54" s="118"/>
      <c r="CQ54" s="168"/>
      <c r="CR54" s="192"/>
      <c r="CS54" s="170">
        <f t="shared" si="31"/>
        <v>0</v>
      </c>
      <c r="CX54" s="111"/>
      <c r="CY54" s="166"/>
      <c r="DA54" s="168"/>
      <c r="DB54" s="192"/>
      <c r="DC54" s="170">
        <f t="shared" si="32"/>
        <v>0</v>
      </c>
      <c r="DE54" s="166"/>
      <c r="DG54" s="168"/>
      <c r="DH54" s="192"/>
      <c r="DI54" s="170">
        <f t="shared" si="33"/>
        <v>0</v>
      </c>
      <c r="DK54" s="166"/>
      <c r="DL54" s="118"/>
      <c r="DM54" s="168"/>
      <c r="DN54" s="192"/>
      <c r="DO54" s="170">
        <f t="shared" si="34"/>
        <v>0</v>
      </c>
      <c r="DQ54" s="166"/>
      <c r="DR54" s="118"/>
      <c r="DS54" s="168"/>
      <c r="DT54" s="192"/>
      <c r="DU54" s="170">
        <f t="shared" si="35"/>
        <v>0</v>
      </c>
      <c r="DZ54" s="189"/>
      <c r="EA54" s="485"/>
      <c r="EB54" s="486"/>
      <c r="EC54" s="150"/>
      <c r="EF54" s="163"/>
      <c r="EW54" s="159"/>
      <c r="EX54" s="159"/>
      <c r="EY54" s="161"/>
      <c r="EZ54" s="112"/>
      <c r="FD54" s="163"/>
      <c r="FU54" s="159"/>
      <c r="FV54" s="159"/>
      <c r="FW54" s="161"/>
      <c r="FX54" s="112"/>
    </row>
    <row r="55" spans="1:180" ht="18.75" customHeight="1" outlineLevel="2" x14ac:dyDescent="0.25">
      <c r="A55" s="150"/>
      <c r="B55" s="144"/>
      <c r="C55" s="963" t="s">
        <v>155</v>
      </c>
      <c r="D55" s="1095" t="s">
        <v>397</v>
      </c>
      <c r="E55" s="773" t="s">
        <v>398</v>
      </c>
      <c r="F55" s="773"/>
      <c r="G55" s="773"/>
      <c r="H55" s="773"/>
      <c r="I55" s="1083"/>
      <c r="J55" s="1084" t="str">
        <f t="shared" si="19"/>
        <v>provider</v>
      </c>
      <c r="K55" s="519"/>
      <c r="L55" s="1020"/>
      <c r="M55" s="189"/>
      <c r="N55" s="166"/>
      <c r="O55" s="165"/>
      <c r="P55" s="111"/>
      <c r="Q55" s="111"/>
      <c r="R55" s="111"/>
      <c r="S55" s="166"/>
      <c r="U55" s="477"/>
      <c r="V55" s="192"/>
      <c r="W55" s="527">
        <f t="shared" si="20"/>
        <v>0</v>
      </c>
      <c r="Y55" s="166"/>
      <c r="AA55" s="477"/>
      <c r="AB55" s="192"/>
      <c r="AC55" s="527">
        <f t="shared" si="21"/>
        <v>0</v>
      </c>
      <c r="AE55" s="166"/>
      <c r="AF55" s="118"/>
      <c r="AG55" s="477"/>
      <c r="AH55" s="192"/>
      <c r="AI55" s="527">
        <f t="shared" si="22"/>
        <v>0</v>
      </c>
      <c r="AK55" s="166"/>
      <c r="AL55" s="118"/>
      <c r="AM55" s="477"/>
      <c r="AN55" s="192"/>
      <c r="AO55" s="527">
        <f t="shared" si="23"/>
        <v>0</v>
      </c>
      <c r="AT55" s="111"/>
      <c r="AU55" s="166"/>
      <c r="AW55" s="168"/>
      <c r="AX55" s="192"/>
      <c r="AY55" s="170">
        <f t="shared" si="24"/>
        <v>0</v>
      </c>
      <c r="BA55" s="166"/>
      <c r="BC55" s="168"/>
      <c r="BD55" s="192"/>
      <c r="BE55" s="170">
        <f t="shared" si="25"/>
        <v>0</v>
      </c>
      <c r="BG55" s="166"/>
      <c r="BH55" s="118"/>
      <c r="BI55" s="168"/>
      <c r="BJ55" s="192"/>
      <c r="BK55" s="170">
        <f t="shared" si="26"/>
        <v>0</v>
      </c>
      <c r="BM55" s="166"/>
      <c r="BN55" s="118"/>
      <c r="BO55" s="168"/>
      <c r="BP55" s="192"/>
      <c r="BQ55" s="170">
        <f t="shared" si="27"/>
        <v>0</v>
      </c>
      <c r="BV55" s="111"/>
      <c r="BW55" s="166"/>
      <c r="BY55" s="168"/>
      <c r="BZ55" s="192"/>
      <c r="CA55" s="170">
        <f t="shared" si="28"/>
        <v>0</v>
      </c>
      <c r="CC55" s="166"/>
      <c r="CE55" s="168"/>
      <c r="CF55" s="192"/>
      <c r="CG55" s="170">
        <f t="shared" si="29"/>
        <v>0</v>
      </c>
      <c r="CI55" s="166"/>
      <c r="CJ55" s="118"/>
      <c r="CK55" s="168"/>
      <c r="CL55" s="192"/>
      <c r="CM55" s="170">
        <f t="shared" si="30"/>
        <v>0</v>
      </c>
      <c r="CO55" s="166"/>
      <c r="CP55" s="118"/>
      <c r="CQ55" s="168"/>
      <c r="CR55" s="192"/>
      <c r="CS55" s="170">
        <f t="shared" si="31"/>
        <v>0</v>
      </c>
      <c r="CX55" s="111"/>
      <c r="CY55" s="166"/>
      <c r="DA55" s="168"/>
      <c r="DB55" s="192"/>
      <c r="DC55" s="170">
        <f t="shared" si="32"/>
        <v>0</v>
      </c>
      <c r="DE55" s="166"/>
      <c r="DG55" s="168"/>
      <c r="DH55" s="192"/>
      <c r="DI55" s="170">
        <f t="shared" si="33"/>
        <v>0</v>
      </c>
      <c r="DK55" s="166"/>
      <c r="DL55" s="118"/>
      <c r="DM55" s="168"/>
      <c r="DN55" s="192"/>
      <c r="DO55" s="170">
        <f t="shared" si="34"/>
        <v>0</v>
      </c>
      <c r="DQ55" s="166"/>
      <c r="DR55" s="118"/>
      <c r="DS55" s="168"/>
      <c r="DT55" s="192"/>
      <c r="DU55" s="170">
        <f t="shared" si="35"/>
        <v>0</v>
      </c>
      <c r="DZ55" s="189"/>
      <c r="EA55" s="485"/>
      <c r="EB55" s="486"/>
      <c r="EC55" s="150"/>
      <c r="EF55" s="163"/>
      <c r="EW55" s="159"/>
      <c r="EX55" s="159"/>
      <c r="EY55" s="161"/>
      <c r="EZ55" s="112"/>
      <c r="FD55" s="163"/>
      <c r="FU55" s="159"/>
      <c r="FV55" s="159"/>
      <c r="FW55" s="161"/>
      <c r="FX55" s="112"/>
    </row>
    <row r="56" spans="1:180" ht="24.75" customHeight="1" outlineLevel="2" x14ac:dyDescent="0.25">
      <c r="A56" s="150"/>
      <c r="B56" s="144"/>
      <c r="C56" s="963" t="s">
        <v>156</v>
      </c>
      <c r="D56" s="1096" t="s">
        <v>397</v>
      </c>
      <c r="E56" s="756" t="s">
        <v>398</v>
      </c>
      <c r="F56" s="756"/>
      <c r="G56" s="756"/>
      <c r="H56" s="756"/>
      <c r="I56" s="1085"/>
      <c r="J56" s="1082" t="str">
        <f t="shared" si="19"/>
        <v>provider</v>
      </c>
      <c r="K56" s="519"/>
      <c r="L56" s="1020"/>
      <c r="M56" s="189"/>
      <c r="N56" s="166"/>
      <c r="O56" s="165"/>
      <c r="P56" s="111"/>
      <c r="Q56" s="111"/>
      <c r="R56" s="111"/>
      <c r="S56" s="166"/>
      <c r="U56" s="477"/>
      <c r="V56" s="192"/>
      <c r="W56" s="527">
        <f t="shared" si="20"/>
        <v>0</v>
      </c>
      <c r="Y56" s="166"/>
      <c r="AA56" s="477"/>
      <c r="AB56" s="192"/>
      <c r="AC56" s="527">
        <f t="shared" si="21"/>
        <v>0</v>
      </c>
      <c r="AE56" s="166"/>
      <c r="AF56" s="118"/>
      <c r="AG56" s="477"/>
      <c r="AH56" s="192"/>
      <c r="AI56" s="527">
        <f t="shared" si="22"/>
        <v>0</v>
      </c>
      <c r="AK56" s="166"/>
      <c r="AL56" s="118"/>
      <c r="AM56" s="477"/>
      <c r="AN56" s="192"/>
      <c r="AO56" s="527">
        <f t="shared" si="23"/>
        <v>0</v>
      </c>
      <c r="AT56" s="111"/>
      <c r="AU56" s="166"/>
      <c r="AW56" s="168"/>
      <c r="AX56" s="192"/>
      <c r="AY56" s="170">
        <f t="shared" si="24"/>
        <v>0</v>
      </c>
      <c r="BA56" s="166"/>
      <c r="BC56" s="168"/>
      <c r="BD56" s="192"/>
      <c r="BE56" s="170">
        <f t="shared" si="25"/>
        <v>0</v>
      </c>
      <c r="BG56" s="166"/>
      <c r="BH56" s="118"/>
      <c r="BI56" s="168"/>
      <c r="BJ56" s="192"/>
      <c r="BK56" s="170">
        <f t="shared" si="26"/>
        <v>0</v>
      </c>
      <c r="BM56" s="166"/>
      <c r="BN56" s="118"/>
      <c r="BO56" s="168"/>
      <c r="BP56" s="192"/>
      <c r="BQ56" s="170">
        <f t="shared" si="27"/>
        <v>0</v>
      </c>
      <c r="BV56" s="111"/>
      <c r="BW56" s="166"/>
      <c r="BY56" s="168"/>
      <c r="BZ56" s="192"/>
      <c r="CA56" s="170">
        <f t="shared" si="28"/>
        <v>0</v>
      </c>
      <c r="CC56" s="166"/>
      <c r="CE56" s="168"/>
      <c r="CF56" s="192"/>
      <c r="CG56" s="170">
        <f t="shared" si="29"/>
        <v>0</v>
      </c>
      <c r="CI56" s="166"/>
      <c r="CJ56" s="118"/>
      <c r="CK56" s="168"/>
      <c r="CL56" s="192"/>
      <c r="CM56" s="170">
        <f t="shared" si="30"/>
        <v>0</v>
      </c>
      <c r="CO56" s="166"/>
      <c r="CP56" s="118"/>
      <c r="CQ56" s="168"/>
      <c r="CR56" s="192"/>
      <c r="CS56" s="170">
        <f t="shared" si="31"/>
        <v>0</v>
      </c>
      <c r="CX56" s="111"/>
      <c r="CY56" s="166"/>
      <c r="DA56" s="168"/>
      <c r="DB56" s="192"/>
      <c r="DC56" s="170">
        <f t="shared" si="32"/>
        <v>0</v>
      </c>
      <c r="DE56" s="166"/>
      <c r="DG56" s="168"/>
      <c r="DH56" s="192"/>
      <c r="DI56" s="170">
        <f t="shared" si="33"/>
        <v>0</v>
      </c>
      <c r="DK56" s="166"/>
      <c r="DL56" s="118"/>
      <c r="DM56" s="168"/>
      <c r="DN56" s="192"/>
      <c r="DO56" s="170">
        <f t="shared" si="34"/>
        <v>0</v>
      </c>
      <c r="DQ56" s="166"/>
      <c r="DR56" s="118"/>
      <c r="DS56" s="168"/>
      <c r="DT56" s="192"/>
      <c r="DU56" s="170">
        <f t="shared" si="35"/>
        <v>0</v>
      </c>
      <c r="DZ56" s="189"/>
      <c r="EA56" s="485"/>
      <c r="EB56" s="486"/>
      <c r="EC56" s="150"/>
      <c r="EF56" s="163"/>
      <c r="EW56" s="159"/>
      <c r="EX56" s="159"/>
      <c r="EY56" s="161"/>
      <c r="EZ56" s="112"/>
      <c r="FD56" s="163"/>
      <c r="FU56" s="159"/>
      <c r="FV56" s="159"/>
      <c r="FW56" s="161"/>
      <c r="FX56" s="112"/>
    </row>
    <row r="57" spans="1:180" ht="17.25" customHeight="1" outlineLevel="2" x14ac:dyDescent="0.25">
      <c r="A57" s="150"/>
      <c r="B57" s="144"/>
      <c r="C57" s="963" t="s">
        <v>157</v>
      </c>
      <c r="D57" s="1096" t="s">
        <v>397</v>
      </c>
      <c r="E57" s="756" t="s">
        <v>398</v>
      </c>
      <c r="F57" s="756"/>
      <c r="G57" s="756"/>
      <c r="H57" s="756"/>
      <c r="I57" s="1085"/>
      <c r="J57" s="995" t="str">
        <f t="shared" si="19"/>
        <v>provider</v>
      </c>
      <c r="K57" s="519"/>
      <c r="L57" s="1020"/>
      <c r="M57" s="189"/>
      <c r="N57" s="166"/>
      <c r="O57" s="165"/>
      <c r="P57" s="111"/>
      <c r="Q57" s="111"/>
      <c r="R57" s="111"/>
      <c r="S57" s="166"/>
      <c r="U57" s="477"/>
      <c r="V57" s="192"/>
      <c r="W57" s="527">
        <f t="shared" si="20"/>
        <v>0</v>
      </c>
      <c r="Y57" s="166"/>
      <c r="AA57" s="477"/>
      <c r="AB57" s="192"/>
      <c r="AC57" s="527">
        <f t="shared" si="21"/>
        <v>0</v>
      </c>
      <c r="AE57" s="166"/>
      <c r="AF57" s="118"/>
      <c r="AG57" s="477"/>
      <c r="AH57" s="192"/>
      <c r="AI57" s="527">
        <f t="shared" si="22"/>
        <v>0</v>
      </c>
      <c r="AK57" s="166"/>
      <c r="AL57" s="118"/>
      <c r="AM57" s="477"/>
      <c r="AN57" s="192"/>
      <c r="AO57" s="527">
        <f t="shared" si="23"/>
        <v>0</v>
      </c>
      <c r="AT57" s="111"/>
      <c r="AU57" s="166"/>
      <c r="AW57" s="168"/>
      <c r="AX57" s="192"/>
      <c r="AY57" s="170">
        <f t="shared" si="24"/>
        <v>0</v>
      </c>
      <c r="BA57" s="166"/>
      <c r="BC57" s="168"/>
      <c r="BD57" s="192"/>
      <c r="BE57" s="170">
        <f t="shared" si="25"/>
        <v>0</v>
      </c>
      <c r="BG57" s="166"/>
      <c r="BH57" s="118"/>
      <c r="BI57" s="168"/>
      <c r="BJ57" s="192"/>
      <c r="BK57" s="170">
        <f t="shared" si="26"/>
        <v>0</v>
      </c>
      <c r="BM57" s="166"/>
      <c r="BN57" s="118"/>
      <c r="BO57" s="168"/>
      <c r="BP57" s="192"/>
      <c r="BQ57" s="170">
        <f t="shared" si="27"/>
        <v>0</v>
      </c>
      <c r="BV57" s="111"/>
      <c r="BW57" s="166"/>
      <c r="BY57" s="168"/>
      <c r="BZ57" s="192"/>
      <c r="CA57" s="170">
        <f t="shared" si="28"/>
        <v>0</v>
      </c>
      <c r="CC57" s="166"/>
      <c r="CE57" s="168"/>
      <c r="CF57" s="192"/>
      <c r="CG57" s="170">
        <f t="shared" si="29"/>
        <v>0</v>
      </c>
      <c r="CI57" s="166"/>
      <c r="CJ57" s="118"/>
      <c r="CK57" s="168"/>
      <c r="CL57" s="192"/>
      <c r="CM57" s="170">
        <f t="shared" si="30"/>
        <v>0</v>
      </c>
      <c r="CO57" s="166"/>
      <c r="CP57" s="118"/>
      <c r="CQ57" s="168"/>
      <c r="CR57" s="192"/>
      <c r="CS57" s="170">
        <f t="shared" si="31"/>
        <v>0</v>
      </c>
      <c r="CX57" s="111"/>
      <c r="CY57" s="166"/>
      <c r="DA57" s="168"/>
      <c r="DB57" s="192"/>
      <c r="DC57" s="170">
        <f t="shared" si="32"/>
        <v>0</v>
      </c>
      <c r="DE57" s="166"/>
      <c r="DG57" s="168"/>
      <c r="DH57" s="192"/>
      <c r="DI57" s="170">
        <f t="shared" si="33"/>
        <v>0</v>
      </c>
      <c r="DK57" s="166"/>
      <c r="DL57" s="118"/>
      <c r="DM57" s="168"/>
      <c r="DN57" s="192"/>
      <c r="DO57" s="170">
        <f t="shared" si="34"/>
        <v>0</v>
      </c>
      <c r="DQ57" s="166"/>
      <c r="DR57" s="118"/>
      <c r="DS57" s="168"/>
      <c r="DT57" s="192"/>
      <c r="DU57" s="170">
        <f t="shared" si="35"/>
        <v>0</v>
      </c>
      <c r="DZ57" s="189"/>
      <c r="EA57" s="485"/>
      <c r="EB57" s="486"/>
      <c r="EC57" s="150"/>
      <c r="EF57" s="163"/>
      <c r="EW57" s="159"/>
      <c r="EX57" s="159"/>
      <c r="EY57" s="161"/>
      <c r="EZ57" s="112"/>
      <c r="FD57" s="163"/>
      <c r="FU57" s="159"/>
      <c r="FV57" s="159"/>
      <c r="FW57" s="161"/>
      <c r="FX57" s="112"/>
    </row>
    <row r="58" spans="1:180" ht="26.25" customHeight="1" outlineLevel="2" x14ac:dyDescent="0.25">
      <c r="A58" s="150"/>
      <c r="B58" s="144"/>
      <c r="C58" s="967" t="s">
        <v>158</v>
      </c>
      <c r="D58" s="894" t="s">
        <v>397</v>
      </c>
      <c r="E58" s="756" t="s">
        <v>398</v>
      </c>
      <c r="F58" s="1087"/>
      <c r="G58" s="773"/>
      <c r="H58" s="773"/>
      <c r="I58" s="1083"/>
      <c r="J58" s="1084" t="str">
        <f t="shared" si="19"/>
        <v>provider</v>
      </c>
      <c r="K58" s="519"/>
      <c r="L58" s="1020"/>
      <c r="M58" s="189"/>
      <c r="N58" s="166"/>
      <c r="O58" s="165"/>
      <c r="P58" s="111"/>
      <c r="Q58" s="111"/>
      <c r="R58" s="111"/>
      <c r="S58" s="166"/>
      <c r="U58" s="477"/>
      <c r="V58" s="192"/>
      <c r="W58" s="527">
        <f t="shared" si="20"/>
        <v>0</v>
      </c>
      <c r="Y58" s="166"/>
      <c r="AA58" s="477"/>
      <c r="AB58" s="192"/>
      <c r="AC58" s="527">
        <f t="shared" si="21"/>
        <v>0</v>
      </c>
      <c r="AE58" s="166"/>
      <c r="AF58" s="118"/>
      <c r="AG58" s="477"/>
      <c r="AH58" s="192"/>
      <c r="AI58" s="527">
        <f t="shared" si="22"/>
        <v>0</v>
      </c>
      <c r="AK58" s="166"/>
      <c r="AL58" s="118"/>
      <c r="AM58" s="477"/>
      <c r="AN58" s="192"/>
      <c r="AO58" s="527">
        <f t="shared" si="23"/>
        <v>0</v>
      </c>
      <c r="AT58" s="111"/>
      <c r="AU58" s="166"/>
      <c r="AW58" s="168"/>
      <c r="AX58" s="192"/>
      <c r="AY58" s="170">
        <f t="shared" si="24"/>
        <v>0</v>
      </c>
      <c r="BA58" s="166"/>
      <c r="BC58" s="168"/>
      <c r="BD58" s="192"/>
      <c r="BE58" s="170">
        <f t="shared" si="25"/>
        <v>0</v>
      </c>
      <c r="BG58" s="166"/>
      <c r="BH58" s="118"/>
      <c r="BI58" s="168"/>
      <c r="BJ58" s="192"/>
      <c r="BK58" s="170">
        <f t="shared" si="26"/>
        <v>0</v>
      </c>
      <c r="BM58" s="166"/>
      <c r="BN58" s="118"/>
      <c r="BO58" s="168"/>
      <c r="BP58" s="192"/>
      <c r="BQ58" s="170">
        <f t="shared" si="27"/>
        <v>0</v>
      </c>
      <c r="BV58" s="111"/>
      <c r="BW58" s="166"/>
      <c r="BY58" s="168"/>
      <c r="BZ58" s="192"/>
      <c r="CA58" s="170">
        <f t="shared" si="28"/>
        <v>0</v>
      </c>
      <c r="CC58" s="166"/>
      <c r="CE58" s="168"/>
      <c r="CF58" s="192"/>
      <c r="CG58" s="170">
        <f t="shared" si="29"/>
        <v>0</v>
      </c>
      <c r="CI58" s="166"/>
      <c r="CJ58" s="118"/>
      <c r="CK58" s="168"/>
      <c r="CL58" s="192"/>
      <c r="CM58" s="170">
        <f t="shared" si="30"/>
        <v>0</v>
      </c>
      <c r="CO58" s="166"/>
      <c r="CP58" s="118"/>
      <c r="CQ58" s="168"/>
      <c r="CR58" s="192"/>
      <c r="CS58" s="170">
        <f t="shared" si="31"/>
        <v>0</v>
      </c>
      <c r="CX58" s="111"/>
      <c r="CY58" s="166"/>
      <c r="DA58" s="168"/>
      <c r="DB58" s="192"/>
      <c r="DC58" s="170">
        <f t="shared" si="32"/>
        <v>0</v>
      </c>
      <c r="DE58" s="166"/>
      <c r="DG58" s="168"/>
      <c r="DH58" s="192"/>
      <c r="DI58" s="170">
        <f t="shared" si="33"/>
        <v>0</v>
      </c>
      <c r="DK58" s="166"/>
      <c r="DL58" s="118"/>
      <c r="DM58" s="168"/>
      <c r="DN58" s="192"/>
      <c r="DO58" s="170">
        <f t="shared" si="34"/>
        <v>0</v>
      </c>
      <c r="DQ58" s="166"/>
      <c r="DR58" s="118"/>
      <c r="DS58" s="168"/>
      <c r="DT58" s="192"/>
      <c r="DU58" s="170">
        <f t="shared" si="35"/>
        <v>0</v>
      </c>
      <c r="DZ58" s="189"/>
      <c r="EA58" s="485"/>
      <c r="EB58" s="486"/>
      <c r="EC58" s="150"/>
      <c r="EF58" s="163"/>
      <c r="EW58" s="159"/>
      <c r="EX58" s="159"/>
      <c r="EY58" s="161"/>
      <c r="EZ58" s="112"/>
      <c r="FD58" s="163"/>
      <c r="FU58" s="159"/>
      <c r="FV58" s="159"/>
      <c r="FW58" s="161"/>
      <c r="FX58" s="112"/>
    </row>
    <row r="59" spans="1:180" ht="21.75" customHeight="1" outlineLevel="2" x14ac:dyDescent="0.25">
      <c r="A59" s="150"/>
      <c r="B59" s="144"/>
      <c r="C59" s="963" t="s">
        <v>159</v>
      </c>
      <c r="D59" s="1095" t="s">
        <v>397</v>
      </c>
      <c r="E59" s="773" t="s">
        <v>398</v>
      </c>
      <c r="F59" s="773"/>
      <c r="G59" s="773"/>
      <c r="H59" s="773"/>
      <c r="I59" s="1092"/>
      <c r="J59" s="1082" t="str">
        <f t="shared" si="19"/>
        <v>provider</v>
      </c>
      <c r="K59" s="519"/>
      <c r="L59" s="1020"/>
      <c r="M59" s="189"/>
      <c r="N59" s="166"/>
      <c r="O59" s="165"/>
      <c r="P59" s="111"/>
      <c r="Q59" s="111"/>
      <c r="R59" s="111"/>
      <c r="S59" s="166"/>
      <c r="U59" s="477"/>
      <c r="V59" s="192"/>
      <c r="W59" s="527">
        <f t="shared" si="20"/>
        <v>0</v>
      </c>
      <c r="Y59" s="166"/>
      <c r="AA59" s="477"/>
      <c r="AB59" s="192"/>
      <c r="AC59" s="527">
        <f t="shared" si="21"/>
        <v>0</v>
      </c>
      <c r="AE59" s="166"/>
      <c r="AF59" s="118"/>
      <c r="AG59" s="477"/>
      <c r="AH59" s="192"/>
      <c r="AI59" s="527">
        <f t="shared" si="22"/>
        <v>0</v>
      </c>
      <c r="AK59" s="166"/>
      <c r="AL59" s="118"/>
      <c r="AM59" s="477"/>
      <c r="AN59" s="192"/>
      <c r="AO59" s="527">
        <f t="shared" si="23"/>
        <v>0</v>
      </c>
      <c r="AT59" s="111"/>
      <c r="AU59" s="166"/>
      <c r="AW59" s="168"/>
      <c r="AX59" s="192"/>
      <c r="AY59" s="170">
        <f t="shared" si="24"/>
        <v>0</v>
      </c>
      <c r="BA59" s="166"/>
      <c r="BC59" s="168"/>
      <c r="BD59" s="192"/>
      <c r="BE59" s="170">
        <f t="shared" si="25"/>
        <v>0</v>
      </c>
      <c r="BG59" s="166"/>
      <c r="BH59" s="118"/>
      <c r="BI59" s="168"/>
      <c r="BJ59" s="192"/>
      <c r="BK59" s="170">
        <f t="shared" si="26"/>
        <v>0</v>
      </c>
      <c r="BM59" s="166"/>
      <c r="BN59" s="118"/>
      <c r="BO59" s="168"/>
      <c r="BP59" s="192"/>
      <c r="BQ59" s="170">
        <f t="shared" si="27"/>
        <v>0</v>
      </c>
      <c r="BV59" s="111"/>
      <c r="BW59" s="166"/>
      <c r="BY59" s="168"/>
      <c r="BZ59" s="192"/>
      <c r="CA59" s="170">
        <f t="shared" si="28"/>
        <v>0</v>
      </c>
      <c r="CC59" s="166"/>
      <c r="CE59" s="168"/>
      <c r="CF59" s="192"/>
      <c r="CG59" s="170">
        <f t="shared" si="29"/>
        <v>0</v>
      </c>
      <c r="CI59" s="166"/>
      <c r="CJ59" s="118"/>
      <c r="CK59" s="168"/>
      <c r="CL59" s="192"/>
      <c r="CM59" s="170">
        <f t="shared" si="30"/>
        <v>0</v>
      </c>
      <c r="CO59" s="166"/>
      <c r="CP59" s="118"/>
      <c r="CQ59" s="168"/>
      <c r="CR59" s="192"/>
      <c r="CS59" s="170">
        <f t="shared" si="31"/>
        <v>0</v>
      </c>
      <c r="CX59" s="111"/>
      <c r="CY59" s="166"/>
      <c r="DA59" s="168"/>
      <c r="DB59" s="192"/>
      <c r="DC59" s="170">
        <f t="shared" si="32"/>
        <v>0</v>
      </c>
      <c r="DE59" s="166"/>
      <c r="DG59" s="168"/>
      <c r="DH59" s="192"/>
      <c r="DI59" s="170">
        <f t="shared" si="33"/>
        <v>0</v>
      </c>
      <c r="DK59" s="166"/>
      <c r="DL59" s="118"/>
      <c r="DM59" s="168"/>
      <c r="DN59" s="192"/>
      <c r="DO59" s="170">
        <f t="shared" si="34"/>
        <v>0</v>
      </c>
      <c r="DQ59" s="166"/>
      <c r="DR59" s="118"/>
      <c r="DS59" s="168"/>
      <c r="DT59" s="192"/>
      <c r="DU59" s="170">
        <f t="shared" si="35"/>
        <v>0</v>
      </c>
      <c r="DZ59" s="189"/>
      <c r="EA59" s="485"/>
      <c r="EB59" s="486"/>
      <c r="EC59" s="150"/>
      <c r="EF59" s="163"/>
      <c r="EW59" s="159"/>
      <c r="EX59" s="159"/>
      <c r="EY59" s="161"/>
      <c r="EZ59" s="112"/>
      <c r="FD59" s="163"/>
      <c r="FU59" s="159"/>
      <c r="FV59" s="159"/>
      <c r="FW59" s="161"/>
      <c r="FX59" s="112"/>
    </row>
    <row r="60" spans="1:180" ht="15.5" outlineLevel="1" x14ac:dyDescent="0.25">
      <c r="A60" s="150"/>
      <c r="B60" s="144"/>
      <c r="C60" s="963"/>
      <c r="D60" s="1096"/>
      <c r="E60" s="756"/>
      <c r="F60" s="756"/>
      <c r="G60" s="756"/>
      <c r="H60" s="756"/>
      <c r="I60" s="1085"/>
      <c r="J60" s="995"/>
      <c r="K60" s="519"/>
      <c r="L60" s="1020"/>
      <c r="M60" s="189"/>
      <c r="N60" s="166"/>
      <c r="O60" s="165"/>
      <c r="P60" s="111"/>
      <c r="Q60" s="111"/>
      <c r="R60" s="111"/>
      <c r="S60" s="166"/>
      <c r="U60" s="477"/>
      <c r="V60" s="192"/>
      <c r="W60" s="528"/>
      <c r="Y60" s="166"/>
      <c r="AA60" s="477"/>
      <c r="AB60" s="192"/>
      <c r="AC60" s="528"/>
      <c r="AE60" s="166"/>
      <c r="AF60" s="118"/>
      <c r="AG60" s="477"/>
      <c r="AH60" s="192"/>
      <c r="AI60" s="528"/>
      <c r="AK60" s="166"/>
      <c r="AL60" s="118"/>
      <c r="AM60" s="477"/>
      <c r="AN60" s="192"/>
      <c r="AO60" s="528"/>
      <c r="AT60" s="111"/>
      <c r="AU60" s="166"/>
      <c r="AW60" s="168"/>
      <c r="AX60" s="192"/>
      <c r="AY60" s="223"/>
      <c r="BA60" s="166"/>
      <c r="BC60" s="168"/>
      <c r="BD60" s="192"/>
      <c r="BE60" s="223"/>
      <c r="BG60" s="166"/>
      <c r="BH60" s="118"/>
      <c r="BI60" s="168"/>
      <c r="BJ60" s="192"/>
      <c r="BK60" s="223"/>
      <c r="BM60" s="166"/>
      <c r="BN60" s="118"/>
      <c r="BO60" s="168"/>
      <c r="BP60" s="192"/>
      <c r="BQ60" s="223"/>
      <c r="BV60" s="111"/>
      <c r="BW60" s="166"/>
      <c r="BY60" s="168"/>
      <c r="BZ60" s="192"/>
      <c r="CA60" s="223"/>
      <c r="CC60" s="166"/>
      <c r="CE60" s="168"/>
      <c r="CF60" s="192"/>
      <c r="CG60" s="223"/>
      <c r="CI60" s="166"/>
      <c r="CJ60" s="118"/>
      <c r="CK60" s="168"/>
      <c r="CL60" s="192"/>
      <c r="CM60" s="223"/>
      <c r="CO60" s="166"/>
      <c r="CP60" s="118"/>
      <c r="CQ60" s="168"/>
      <c r="CR60" s="192"/>
      <c r="CS60" s="223"/>
      <c r="CX60" s="111"/>
      <c r="CY60" s="166"/>
      <c r="DA60" s="168"/>
      <c r="DB60" s="192"/>
      <c r="DC60" s="223"/>
      <c r="DE60" s="166"/>
      <c r="DG60" s="168"/>
      <c r="DH60" s="192"/>
      <c r="DI60" s="223"/>
      <c r="DK60" s="166"/>
      <c r="DL60" s="118"/>
      <c r="DM60" s="168"/>
      <c r="DN60" s="192"/>
      <c r="DO60" s="223"/>
      <c r="DQ60" s="166"/>
      <c r="DR60" s="118"/>
      <c r="DS60" s="168"/>
      <c r="DT60" s="192"/>
      <c r="DU60" s="223"/>
      <c r="DZ60" s="189"/>
      <c r="EA60" s="485"/>
      <c r="EB60" s="486"/>
      <c r="EC60" s="150"/>
      <c r="EF60" s="163"/>
      <c r="EW60" s="159"/>
      <c r="EX60" s="159"/>
      <c r="EY60" s="161"/>
      <c r="EZ60" s="112"/>
      <c r="FD60" s="163"/>
      <c r="FU60" s="159"/>
      <c r="FV60" s="159"/>
      <c r="FW60" s="161"/>
      <c r="FX60" s="112"/>
    </row>
    <row r="61" spans="1:180" ht="21.75" customHeight="1" outlineLevel="1" collapsed="1" x14ac:dyDescent="0.25">
      <c r="A61" s="150"/>
      <c r="B61" s="144"/>
      <c r="C61" s="967" t="s">
        <v>160</v>
      </c>
      <c r="D61" s="1100" t="s">
        <v>399</v>
      </c>
      <c r="E61" s="756" t="s">
        <v>395</v>
      </c>
      <c r="F61" s="756"/>
      <c r="G61" s="756"/>
      <c r="H61" s="756"/>
      <c r="I61" s="1091"/>
      <c r="J61" s="1088" t="s">
        <v>396</v>
      </c>
      <c r="K61" s="519"/>
      <c r="L61" s="1020"/>
      <c r="M61" s="189"/>
      <c r="N61" s="166"/>
      <c r="O61" s="165"/>
      <c r="P61" s="111"/>
      <c r="Q61" s="111"/>
      <c r="R61" s="111"/>
      <c r="S61" s="166"/>
      <c r="U61" s="525">
        <f>SUM(U62:U71)</f>
        <v>0</v>
      </c>
      <c r="V61" s="223"/>
      <c r="W61" s="526">
        <f>SUM(W62:W71)</f>
        <v>0</v>
      </c>
      <c r="Y61" s="166"/>
      <c r="AA61" s="525">
        <f>SUM(AA62:AA71)</f>
        <v>0</v>
      </c>
      <c r="AB61" s="223"/>
      <c r="AC61" s="526">
        <f>SUM(AC62:AC71)</f>
        <v>0</v>
      </c>
      <c r="AE61" s="166"/>
      <c r="AF61" s="118"/>
      <c r="AG61" s="525">
        <f>SUM(AG62:AG71)</f>
        <v>0</v>
      </c>
      <c r="AH61" s="223"/>
      <c r="AI61" s="526">
        <f>SUM(AI62:AI71)</f>
        <v>0</v>
      </c>
      <c r="AK61" s="166"/>
      <c r="AL61" s="118"/>
      <c r="AM61" s="525">
        <f>SUM(AM62:AM71)</f>
        <v>0</v>
      </c>
      <c r="AN61" s="223"/>
      <c r="AO61" s="526">
        <f>SUM(AO62:AO71)</f>
        <v>0</v>
      </c>
      <c r="AT61" s="111"/>
      <c r="AU61" s="166"/>
      <c r="AW61" s="226">
        <f>SUM(AW62:AW71)</f>
        <v>0</v>
      </c>
      <c r="AX61" s="224"/>
      <c r="AY61" s="225">
        <f>SUM(AY62:AY71)</f>
        <v>0</v>
      </c>
      <c r="BA61" s="166"/>
      <c r="BC61" s="226">
        <f>SUM(BC62:BC71)</f>
        <v>0</v>
      </c>
      <c r="BD61" s="224"/>
      <c r="BE61" s="225">
        <f>SUM(BE62:BE71)</f>
        <v>0</v>
      </c>
      <c r="BG61" s="166"/>
      <c r="BH61" s="118"/>
      <c r="BI61" s="226">
        <f>SUM(BI62:BI71)</f>
        <v>0</v>
      </c>
      <c r="BJ61" s="224"/>
      <c r="BK61" s="225">
        <f>SUM(BK62:BK71)</f>
        <v>0</v>
      </c>
      <c r="BM61" s="166"/>
      <c r="BN61" s="118"/>
      <c r="BO61" s="226">
        <f>SUM(BO62:BO71)</f>
        <v>0</v>
      </c>
      <c r="BP61" s="224"/>
      <c r="BQ61" s="225">
        <f>SUM(BQ62:BQ71)</f>
        <v>0</v>
      </c>
      <c r="BV61" s="111"/>
      <c r="BW61" s="166"/>
      <c r="BY61" s="226">
        <f>SUM(BY62:BY71)</f>
        <v>0</v>
      </c>
      <c r="BZ61" s="224"/>
      <c r="CA61" s="225">
        <f>SUM(CA62:CA71)</f>
        <v>0</v>
      </c>
      <c r="CC61" s="166"/>
      <c r="CE61" s="226">
        <f>SUM(CE62:CE71)</f>
        <v>0</v>
      </c>
      <c r="CF61" s="224"/>
      <c r="CG61" s="225">
        <f>SUM(CG62:CG71)</f>
        <v>0</v>
      </c>
      <c r="CI61" s="166"/>
      <c r="CJ61" s="118"/>
      <c r="CK61" s="226">
        <f>SUM(CK62:CK71)</f>
        <v>0</v>
      </c>
      <c r="CL61" s="224"/>
      <c r="CM61" s="170">
        <f>SUM(CM62:CM71)</f>
        <v>0</v>
      </c>
      <c r="CO61" s="166"/>
      <c r="CP61" s="118"/>
      <c r="CQ61" s="226">
        <f>SUM(CQ62:CQ71)</f>
        <v>0</v>
      </c>
      <c r="CR61" s="224"/>
      <c r="CS61" s="170">
        <f>SUM(CS62:CS71)</f>
        <v>0</v>
      </c>
      <c r="CX61" s="111"/>
      <c r="CY61" s="166"/>
      <c r="DA61" s="227">
        <f>SUM(DA62:DA71)</f>
        <v>0</v>
      </c>
      <c r="DB61" s="224"/>
      <c r="DC61" s="170">
        <f>SUM(DC62:DC71)</f>
        <v>0</v>
      </c>
      <c r="DE61" s="166"/>
      <c r="DG61" s="227">
        <f>SUM(DG62:DG71)</f>
        <v>0</v>
      </c>
      <c r="DH61" s="224"/>
      <c r="DI61" s="170">
        <f>SUM(DI62:DI71)</f>
        <v>0</v>
      </c>
      <c r="DK61" s="166"/>
      <c r="DL61" s="118"/>
      <c r="DM61" s="227">
        <f>SUM(DM62:DM71)</f>
        <v>0</v>
      </c>
      <c r="DN61" s="224"/>
      <c r="DO61" s="170">
        <f>SUM(DO62:DO71)</f>
        <v>0</v>
      </c>
      <c r="DQ61" s="166"/>
      <c r="DR61" s="118"/>
      <c r="DS61" s="227">
        <f>SUM(DS62:DS71)</f>
        <v>0</v>
      </c>
      <c r="DT61" s="224"/>
      <c r="DU61" s="170">
        <f>SUM(DU62:DU71)</f>
        <v>0</v>
      </c>
      <c r="DZ61" s="189"/>
      <c r="EA61" s="485">
        <f>SUMPRODUCT((U$23:DU$23=V$23)*(U61:DU61))</f>
        <v>0</v>
      </c>
      <c r="EB61" s="486">
        <f>SUMPRODUCT((U$23:DU$23=W$23)*(U61:DU61))</f>
        <v>0</v>
      </c>
      <c r="EC61" s="150"/>
      <c r="EF61" s="163"/>
      <c r="EW61" s="159"/>
      <c r="EX61" s="159"/>
      <c r="EY61" s="161"/>
      <c r="EZ61" s="112"/>
      <c r="FD61" s="163"/>
      <c r="FU61" s="159"/>
      <c r="FV61" s="159"/>
      <c r="FW61" s="161"/>
      <c r="FX61" s="112"/>
    </row>
    <row r="62" spans="1:180" ht="15.75" customHeight="1" outlineLevel="2" x14ac:dyDescent="0.25">
      <c r="A62" s="150"/>
      <c r="B62" s="144"/>
      <c r="C62" s="966" t="s">
        <v>162</v>
      </c>
      <c r="D62" s="1102" t="s">
        <v>149</v>
      </c>
      <c r="E62" s="795" t="s">
        <v>398</v>
      </c>
      <c r="F62" s="795"/>
      <c r="G62" s="795"/>
      <c r="H62" s="795"/>
      <c r="I62" s="1103"/>
      <c r="J62" s="995" t="str">
        <f t="shared" ref="J62:J71" si="36">$J$61</f>
        <v>provider</v>
      </c>
      <c r="K62" s="519"/>
      <c r="L62" s="1020"/>
      <c r="M62" s="189"/>
      <c r="N62" s="166"/>
      <c r="O62" s="165"/>
      <c r="P62" s="111"/>
      <c r="Q62" s="111"/>
      <c r="R62" s="111"/>
      <c r="S62" s="166"/>
      <c r="U62" s="477"/>
      <c r="V62" s="192"/>
      <c r="W62" s="527">
        <f t="shared" ref="W62:W71" si="37">V62*U62</f>
        <v>0</v>
      </c>
      <c r="Y62" s="166"/>
      <c r="AA62" s="477"/>
      <c r="AB62" s="192"/>
      <c r="AC62" s="527">
        <f t="shared" ref="AC62:AC71" si="38">AB62*AA62</f>
        <v>0</v>
      </c>
      <c r="AE62" s="166"/>
      <c r="AF62" s="118"/>
      <c r="AG62" s="477"/>
      <c r="AH62" s="192"/>
      <c r="AI62" s="527">
        <f t="shared" ref="AI62:AI71" si="39">AH62*AG62</f>
        <v>0</v>
      </c>
      <c r="AK62" s="166"/>
      <c r="AL62" s="118"/>
      <c r="AM62" s="477"/>
      <c r="AN62" s="192"/>
      <c r="AO62" s="527">
        <f>AM62*AN62</f>
        <v>0</v>
      </c>
      <c r="AT62" s="111"/>
      <c r="AU62" s="166"/>
      <c r="AW62" s="168"/>
      <c r="AX62" s="192"/>
      <c r="AY62" s="170">
        <f>AW62*AX62</f>
        <v>0</v>
      </c>
      <c r="BA62" s="166"/>
      <c r="BC62" s="168"/>
      <c r="BD62" s="192"/>
      <c r="BE62" s="170">
        <f>BC62*BD62</f>
        <v>0</v>
      </c>
      <c r="BG62" s="166"/>
      <c r="BH62" s="118"/>
      <c r="BI62" s="168"/>
      <c r="BJ62" s="192"/>
      <c r="BK62" s="170">
        <f>BI62*BJ62</f>
        <v>0</v>
      </c>
      <c r="BM62" s="166"/>
      <c r="BN62" s="118"/>
      <c r="BO62" s="168"/>
      <c r="BP62" s="192"/>
      <c r="BQ62" s="170">
        <f>BO62*BP62</f>
        <v>0</v>
      </c>
      <c r="BV62" s="111"/>
      <c r="BW62" s="166"/>
      <c r="BY62" s="168"/>
      <c r="BZ62" s="192"/>
      <c r="CA62" s="170">
        <f>BY62*BZ62</f>
        <v>0</v>
      </c>
      <c r="CC62" s="166"/>
      <c r="CE62" s="168"/>
      <c r="CF62" s="192"/>
      <c r="CG62" s="170">
        <f>CE62*CF62</f>
        <v>0</v>
      </c>
      <c r="CI62" s="166"/>
      <c r="CJ62" s="118"/>
      <c r="CK62" s="168"/>
      <c r="CL62" s="192"/>
      <c r="CM62" s="170">
        <f>CK62*CL62</f>
        <v>0</v>
      </c>
      <c r="CO62" s="166"/>
      <c r="CP62" s="118"/>
      <c r="CQ62" s="168"/>
      <c r="CR62" s="192"/>
      <c r="CS62" s="170">
        <f>CQ62*CR62</f>
        <v>0</v>
      </c>
      <c r="CX62" s="111"/>
      <c r="CY62" s="166"/>
      <c r="DA62" s="168"/>
      <c r="DB62" s="192"/>
      <c r="DC62" s="170">
        <f>DA62*DB62</f>
        <v>0</v>
      </c>
      <c r="DE62" s="166"/>
      <c r="DG62" s="168"/>
      <c r="DH62" s="192"/>
      <c r="DI62" s="170">
        <f>DG62*DH62</f>
        <v>0</v>
      </c>
      <c r="DK62" s="166"/>
      <c r="DL62" s="118"/>
      <c r="DM62" s="168"/>
      <c r="DN62" s="192"/>
      <c r="DO62" s="170">
        <f>DM62*DN62</f>
        <v>0</v>
      </c>
      <c r="DQ62" s="166"/>
      <c r="DR62" s="118"/>
      <c r="DS62" s="168"/>
      <c r="DT62" s="192"/>
      <c r="DU62" s="170">
        <f>DS62*DT62</f>
        <v>0</v>
      </c>
      <c r="DZ62" s="189"/>
      <c r="EA62" s="485"/>
      <c r="EB62" s="486"/>
      <c r="EC62" s="150"/>
      <c r="EF62" s="163"/>
      <c r="EW62" s="159"/>
      <c r="EX62" s="159"/>
      <c r="EY62" s="161"/>
      <c r="EZ62" s="112"/>
      <c r="FD62" s="163"/>
      <c r="FU62" s="159"/>
      <c r="FV62" s="159"/>
      <c r="FW62" s="161"/>
      <c r="FX62" s="112"/>
    </row>
    <row r="63" spans="1:180" ht="18" customHeight="1" outlineLevel="2" x14ac:dyDescent="0.25">
      <c r="A63" s="150"/>
      <c r="B63" s="144"/>
      <c r="C63" s="967" t="s">
        <v>163</v>
      </c>
      <c r="D63" s="894" t="s">
        <v>149</v>
      </c>
      <c r="E63" s="756" t="s">
        <v>398</v>
      </c>
      <c r="F63" s="756"/>
      <c r="G63" s="756"/>
      <c r="H63" s="756"/>
      <c r="I63" s="1104"/>
      <c r="J63" s="1105" t="str">
        <f t="shared" si="36"/>
        <v>provider</v>
      </c>
      <c r="K63" s="1088"/>
      <c r="L63" s="1020"/>
      <c r="M63" s="189"/>
      <c r="N63" s="166"/>
      <c r="O63" s="165"/>
      <c r="P63" s="111"/>
      <c r="Q63" s="111"/>
      <c r="R63" s="111"/>
      <c r="S63" s="166"/>
      <c r="U63" s="477"/>
      <c r="V63" s="192"/>
      <c r="W63" s="527">
        <f t="shared" si="37"/>
        <v>0</v>
      </c>
      <c r="Y63" s="166"/>
      <c r="AA63" s="477"/>
      <c r="AB63" s="192"/>
      <c r="AC63" s="527">
        <f t="shared" si="38"/>
        <v>0</v>
      </c>
      <c r="AE63" s="166"/>
      <c r="AF63" s="118"/>
      <c r="AG63" s="477"/>
      <c r="AH63" s="192"/>
      <c r="AI63" s="527">
        <f t="shared" si="39"/>
        <v>0</v>
      </c>
      <c r="AK63" s="166"/>
      <c r="AL63" s="118"/>
      <c r="AM63" s="477"/>
      <c r="AN63" s="192"/>
      <c r="AO63" s="527">
        <f t="shared" ref="AO63:AO71" si="40">AM63*AN63</f>
        <v>0</v>
      </c>
      <c r="AT63" s="111"/>
      <c r="AU63" s="166"/>
      <c r="AW63" s="168"/>
      <c r="AX63" s="192"/>
      <c r="AY63" s="170">
        <f t="shared" ref="AY63:AY71" si="41">AW63*AX63</f>
        <v>0</v>
      </c>
      <c r="BA63" s="166"/>
      <c r="BC63" s="168"/>
      <c r="BD63" s="192"/>
      <c r="BE63" s="170">
        <f t="shared" ref="BE63:BE71" si="42">BC63*BD63</f>
        <v>0</v>
      </c>
      <c r="BG63" s="166"/>
      <c r="BH63" s="118"/>
      <c r="BI63" s="168"/>
      <c r="BJ63" s="192"/>
      <c r="BK63" s="170">
        <f t="shared" ref="BK63:BK71" si="43">BI63*BJ63</f>
        <v>0</v>
      </c>
      <c r="BM63" s="166"/>
      <c r="BN63" s="118"/>
      <c r="BO63" s="168"/>
      <c r="BP63" s="192"/>
      <c r="BQ63" s="170">
        <f t="shared" ref="BQ63:BQ71" si="44">BO63*BP63</f>
        <v>0</v>
      </c>
      <c r="BV63" s="111"/>
      <c r="BW63" s="166"/>
      <c r="BY63" s="168"/>
      <c r="BZ63" s="192"/>
      <c r="CA63" s="170">
        <f t="shared" ref="CA63:CA71" si="45">BY63*BZ63</f>
        <v>0</v>
      </c>
      <c r="CC63" s="166"/>
      <c r="CE63" s="168"/>
      <c r="CF63" s="192"/>
      <c r="CG63" s="170">
        <f t="shared" ref="CG63:CG71" si="46">CE63*CF63</f>
        <v>0</v>
      </c>
      <c r="CI63" s="166"/>
      <c r="CJ63" s="118"/>
      <c r="CK63" s="168"/>
      <c r="CL63" s="192"/>
      <c r="CM63" s="170">
        <f t="shared" ref="CM63:CM71" si="47">CK63*CL63</f>
        <v>0</v>
      </c>
      <c r="CO63" s="166"/>
      <c r="CP63" s="118"/>
      <c r="CQ63" s="168"/>
      <c r="CR63" s="192"/>
      <c r="CS63" s="170">
        <f t="shared" ref="CS63:CS71" si="48">CQ63*CR63</f>
        <v>0</v>
      </c>
      <c r="CX63" s="111"/>
      <c r="CY63" s="166"/>
      <c r="DA63" s="168"/>
      <c r="DB63" s="192"/>
      <c r="DC63" s="170">
        <f t="shared" ref="DC63:DC71" si="49">DA63*DB63</f>
        <v>0</v>
      </c>
      <c r="DE63" s="166"/>
      <c r="DG63" s="168"/>
      <c r="DH63" s="192"/>
      <c r="DI63" s="170">
        <f t="shared" ref="DI63:DI71" si="50">DG63*DH63</f>
        <v>0</v>
      </c>
      <c r="DK63" s="166"/>
      <c r="DL63" s="118"/>
      <c r="DM63" s="168"/>
      <c r="DN63" s="192"/>
      <c r="DO63" s="170">
        <f t="shared" ref="DO63:DO71" si="51">DM63*DN63</f>
        <v>0</v>
      </c>
      <c r="DQ63" s="166"/>
      <c r="DR63" s="118"/>
      <c r="DS63" s="168"/>
      <c r="DT63" s="192"/>
      <c r="DU63" s="170">
        <f t="shared" ref="DU63:DU71" si="52">DS63*DT63</f>
        <v>0</v>
      </c>
      <c r="DZ63" s="189"/>
      <c r="EA63" s="485"/>
      <c r="EB63" s="486"/>
      <c r="EC63" s="150"/>
      <c r="EF63" s="163"/>
      <c r="EW63" s="159"/>
      <c r="EX63" s="159"/>
      <c r="EY63" s="161"/>
      <c r="EZ63" s="112"/>
      <c r="FD63" s="163"/>
      <c r="FU63" s="159"/>
      <c r="FV63" s="159"/>
      <c r="FW63" s="161"/>
      <c r="FX63" s="112"/>
    </row>
    <row r="64" spans="1:180" ht="14.25" customHeight="1" outlineLevel="2" x14ac:dyDescent="0.25">
      <c r="A64" s="150"/>
      <c r="B64" s="144"/>
      <c r="C64" s="966" t="s">
        <v>164</v>
      </c>
      <c r="D64" s="1101" t="s">
        <v>149</v>
      </c>
      <c r="E64" s="756" t="s">
        <v>398</v>
      </c>
      <c r="F64" s="756"/>
      <c r="G64" s="756"/>
      <c r="H64" s="756"/>
      <c r="I64" s="1104"/>
      <c r="J64" s="1106" t="str">
        <f t="shared" si="36"/>
        <v>provider</v>
      </c>
      <c r="K64" s="519"/>
      <c r="L64" s="1020"/>
      <c r="M64" s="189"/>
      <c r="N64" s="166"/>
      <c r="O64" s="165"/>
      <c r="P64" s="111"/>
      <c r="Q64" s="111"/>
      <c r="R64" s="111"/>
      <c r="S64" s="166"/>
      <c r="U64" s="477"/>
      <c r="V64" s="192"/>
      <c r="W64" s="527">
        <f t="shared" si="37"/>
        <v>0</v>
      </c>
      <c r="Y64" s="166"/>
      <c r="AA64" s="477"/>
      <c r="AB64" s="192"/>
      <c r="AC64" s="527">
        <f t="shared" si="38"/>
        <v>0</v>
      </c>
      <c r="AE64" s="166"/>
      <c r="AF64" s="118"/>
      <c r="AG64" s="477"/>
      <c r="AH64" s="192"/>
      <c r="AI64" s="527">
        <f t="shared" si="39"/>
        <v>0</v>
      </c>
      <c r="AK64" s="166"/>
      <c r="AL64" s="118"/>
      <c r="AM64" s="477"/>
      <c r="AN64" s="192"/>
      <c r="AO64" s="527">
        <f t="shared" si="40"/>
        <v>0</v>
      </c>
      <c r="AT64" s="111"/>
      <c r="AU64" s="166"/>
      <c r="AW64" s="168"/>
      <c r="AX64" s="192"/>
      <c r="AY64" s="170">
        <f t="shared" si="41"/>
        <v>0</v>
      </c>
      <c r="BA64" s="166"/>
      <c r="BC64" s="168"/>
      <c r="BD64" s="192"/>
      <c r="BE64" s="170">
        <f t="shared" si="42"/>
        <v>0</v>
      </c>
      <c r="BG64" s="166"/>
      <c r="BH64" s="118"/>
      <c r="BI64" s="168"/>
      <c r="BJ64" s="192"/>
      <c r="BK64" s="170">
        <f t="shared" si="43"/>
        <v>0</v>
      </c>
      <c r="BM64" s="166"/>
      <c r="BN64" s="118"/>
      <c r="BO64" s="168"/>
      <c r="BP64" s="192"/>
      <c r="BQ64" s="170">
        <f t="shared" si="44"/>
        <v>0</v>
      </c>
      <c r="BV64" s="111"/>
      <c r="BW64" s="166"/>
      <c r="BY64" s="168"/>
      <c r="BZ64" s="192"/>
      <c r="CA64" s="170">
        <f t="shared" si="45"/>
        <v>0</v>
      </c>
      <c r="CC64" s="166"/>
      <c r="CE64" s="168"/>
      <c r="CF64" s="192"/>
      <c r="CG64" s="170">
        <f t="shared" si="46"/>
        <v>0</v>
      </c>
      <c r="CI64" s="166"/>
      <c r="CJ64" s="118"/>
      <c r="CK64" s="168"/>
      <c r="CL64" s="192"/>
      <c r="CM64" s="170">
        <f t="shared" si="47"/>
        <v>0</v>
      </c>
      <c r="CO64" s="166"/>
      <c r="CP64" s="118"/>
      <c r="CQ64" s="168"/>
      <c r="CR64" s="192"/>
      <c r="CS64" s="170">
        <f t="shared" si="48"/>
        <v>0</v>
      </c>
      <c r="CX64" s="111"/>
      <c r="CY64" s="166"/>
      <c r="DA64" s="168"/>
      <c r="DB64" s="192"/>
      <c r="DC64" s="170">
        <f t="shared" si="49"/>
        <v>0</v>
      </c>
      <c r="DE64" s="166"/>
      <c r="DG64" s="168"/>
      <c r="DH64" s="192"/>
      <c r="DI64" s="170">
        <f t="shared" si="50"/>
        <v>0</v>
      </c>
      <c r="DK64" s="166"/>
      <c r="DL64" s="118"/>
      <c r="DM64" s="168"/>
      <c r="DN64" s="192"/>
      <c r="DO64" s="170">
        <f t="shared" si="51"/>
        <v>0</v>
      </c>
      <c r="DQ64" s="166"/>
      <c r="DR64" s="118"/>
      <c r="DS64" s="168"/>
      <c r="DT64" s="192"/>
      <c r="DU64" s="170">
        <f t="shared" si="52"/>
        <v>0</v>
      </c>
      <c r="DZ64" s="189"/>
      <c r="EA64" s="485"/>
      <c r="EB64" s="486"/>
      <c r="EC64" s="150"/>
      <c r="EF64" s="163"/>
      <c r="EW64" s="159"/>
      <c r="EX64" s="159"/>
      <c r="EY64" s="161"/>
      <c r="EZ64" s="112"/>
      <c r="FD64" s="163"/>
      <c r="FU64" s="159"/>
      <c r="FV64" s="159"/>
      <c r="FW64" s="161"/>
      <c r="FX64" s="112"/>
    </row>
    <row r="65" spans="1:180" ht="18" customHeight="1" outlineLevel="2" x14ac:dyDescent="0.25">
      <c r="A65" s="150"/>
      <c r="B65" s="144"/>
      <c r="C65" s="966" t="s">
        <v>165</v>
      </c>
      <c r="D65" s="1101" t="s">
        <v>149</v>
      </c>
      <c r="E65" s="756" t="s">
        <v>398</v>
      </c>
      <c r="F65" s="756"/>
      <c r="G65" s="756"/>
      <c r="H65" s="756"/>
      <c r="I65" s="1104"/>
      <c r="J65" s="1106" t="str">
        <f t="shared" si="36"/>
        <v>provider</v>
      </c>
      <c r="K65" s="519"/>
      <c r="L65" s="1020"/>
      <c r="M65" s="189"/>
      <c r="N65" s="166"/>
      <c r="O65" s="165"/>
      <c r="P65" s="111"/>
      <c r="Q65" s="111"/>
      <c r="R65" s="111"/>
      <c r="S65" s="166"/>
      <c r="U65" s="477"/>
      <c r="V65" s="192"/>
      <c r="W65" s="527">
        <f t="shared" si="37"/>
        <v>0</v>
      </c>
      <c r="Y65" s="166"/>
      <c r="AA65" s="477"/>
      <c r="AB65" s="192"/>
      <c r="AC65" s="527">
        <f t="shared" si="38"/>
        <v>0</v>
      </c>
      <c r="AE65" s="166"/>
      <c r="AF65" s="118"/>
      <c r="AG65" s="477"/>
      <c r="AH65" s="192"/>
      <c r="AI65" s="527">
        <f t="shared" si="39"/>
        <v>0</v>
      </c>
      <c r="AK65" s="166"/>
      <c r="AL65" s="118"/>
      <c r="AM65" s="477"/>
      <c r="AN65" s="192"/>
      <c r="AO65" s="527">
        <f t="shared" si="40"/>
        <v>0</v>
      </c>
      <c r="AT65" s="111"/>
      <c r="AU65" s="166"/>
      <c r="AW65" s="168"/>
      <c r="AX65" s="192"/>
      <c r="AY65" s="170">
        <f t="shared" si="41"/>
        <v>0</v>
      </c>
      <c r="BA65" s="166"/>
      <c r="BC65" s="168"/>
      <c r="BD65" s="192"/>
      <c r="BE65" s="170">
        <f t="shared" si="42"/>
        <v>0</v>
      </c>
      <c r="BG65" s="166"/>
      <c r="BH65" s="118"/>
      <c r="BI65" s="168"/>
      <c r="BJ65" s="192"/>
      <c r="BK65" s="170">
        <f t="shared" si="43"/>
        <v>0</v>
      </c>
      <c r="BM65" s="166"/>
      <c r="BN65" s="118"/>
      <c r="BO65" s="168"/>
      <c r="BP65" s="192"/>
      <c r="BQ65" s="170">
        <f t="shared" si="44"/>
        <v>0</v>
      </c>
      <c r="BV65" s="111"/>
      <c r="BW65" s="166"/>
      <c r="BY65" s="168"/>
      <c r="BZ65" s="192"/>
      <c r="CA65" s="170">
        <f t="shared" si="45"/>
        <v>0</v>
      </c>
      <c r="CC65" s="166"/>
      <c r="CE65" s="168"/>
      <c r="CF65" s="192"/>
      <c r="CG65" s="170">
        <f t="shared" si="46"/>
        <v>0</v>
      </c>
      <c r="CI65" s="166"/>
      <c r="CJ65" s="118"/>
      <c r="CK65" s="168"/>
      <c r="CL65" s="192"/>
      <c r="CM65" s="170">
        <f t="shared" si="47"/>
        <v>0</v>
      </c>
      <c r="CO65" s="166"/>
      <c r="CP65" s="118"/>
      <c r="CQ65" s="168"/>
      <c r="CR65" s="192"/>
      <c r="CS65" s="170">
        <f t="shared" si="48"/>
        <v>0</v>
      </c>
      <c r="CX65" s="111"/>
      <c r="CY65" s="166"/>
      <c r="DA65" s="168"/>
      <c r="DB65" s="192"/>
      <c r="DC65" s="170">
        <f t="shared" si="49"/>
        <v>0</v>
      </c>
      <c r="DE65" s="166"/>
      <c r="DG65" s="168"/>
      <c r="DH65" s="192"/>
      <c r="DI65" s="170">
        <f t="shared" si="50"/>
        <v>0</v>
      </c>
      <c r="DK65" s="166"/>
      <c r="DL65" s="118"/>
      <c r="DM65" s="168"/>
      <c r="DN65" s="192"/>
      <c r="DO65" s="170">
        <f t="shared" si="51"/>
        <v>0</v>
      </c>
      <c r="DQ65" s="166"/>
      <c r="DR65" s="118"/>
      <c r="DS65" s="168"/>
      <c r="DT65" s="192"/>
      <c r="DU65" s="170">
        <f t="shared" si="52"/>
        <v>0</v>
      </c>
      <c r="DZ65" s="189"/>
      <c r="EA65" s="485"/>
      <c r="EB65" s="486"/>
      <c r="EC65" s="150"/>
      <c r="EF65" s="163"/>
      <c r="EW65" s="159"/>
      <c r="EX65" s="159"/>
      <c r="EY65" s="161"/>
      <c r="EZ65" s="112"/>
      <c r="FD65" s="163"/>
      <c r="FU65" s="159"/>
      <c r="FV65" s="159"/>
      <c r="FW65" s="161"/>
      <c r="FX65" s="112"/>
    </row>
    <row r="66" spans="1:180" ht="18.75" customHeight="1" outlineLevel="2" x14ac:dyDescent="0.25">
      <c r="A66" s="150"/>
      <c r="B66" s="144"/>
      <c r="C66" s="967" t="s">
        <v>166</v>
      </c>
      <c r="D66" s="894" t="s">
        <v>149</v>
      </c>
      <c r="E66" s="756" t="s">
        <v>398</v>
      </c>
      <c r="F66" s="756"/>
      <c r="G66" s="756"/>
      <c r="H66" s="756"/>
      <c r="I66" s="1091"/>
      <c r="J66" s="1107" t="str">
        <f t="shared" si="36"/>
        <v>provider</v>
      </c>
      <c r="K66" s="519"/>
      <c r="L66" s="1020"/>
      <c r="M66" s="189"/>
      <c r="N66" s="166"/>
      <c r="O66" s="165"/>
      <c r="P66" s="111"/>
      <c r="Q66" s="111"/>
      <c r="R66" s="111"/>
      <c r="S66" s="166"/>
      <c r="U66" s="477"/>
      <c r="V66" s="192"/>
      <c r="W66" s="527">
        <f t="shared" si="37"/>
        <v>0</v>
      </c>
      <c r="Y66" s="166"/>
      <c r="AA66" s="477"/>
      <c r="AB66" s="192"/>
      <c r="AC66" s="527">
        <f t="shared" si="38"/>
        <v>0</v>
      </c>
      <c r="AE66" s="166"/>
      <c r="AF66" s="118"/>
      <c r="AG66" s="477"/>
      <c r="AH66" s="192"/>
      <c r="AI66" s="527">
        <f t="shared" si="39"/>
        <v>0</v>
      </c>
      <c r="AK66" s="166"/>
      <c r="AL66" s="118"/>
      <c r="AM66" s="477"/>
      <c r="AN66" s="192"/>
      <c r="AO66" s="527">
        <f t="shared" si="40"/>
        <v>0</v>
      </c>
      <c r="AT66" s="111"/>
      <c r="AU66" s="166"/>
      <c r="AW66" s="168"/>
      <c r="AX66" s="192"/>
      <c r="AY66" s="170">
        <f t="shared" si="41"/>
        <v>0</v>
      </c>
      <c r="BA66" s="166"/>
      <c r="BC66" s="168"/>
      <c r="BD66" s="192"/>
      <c r="BE66" s="170">
        <f t="shared" si="42"/>
        <v>0</v>
      </c>
      <c r="BG66" s="166"/>
      <c r="BH66" s="118"/>
      <c r="BI66" s="168"/>
      <c r="BJ66" s="192"/>
      <c r="BK66" s="170">
        <f t="shared" si="43"/>
        <v>0</v>
      </c>
      <c r="BM66" s="166"/>
      <c r="BN66" s="118"/>
      <c r="BO66" s="168"/>
      <c r="BP66" s="192"/>
      <c r="BQ66" s="170">
        <f t="shared" si="44"/>
        <v>0</v>
      </c>
      <c r="BV66" s="111"/>
      <c r="BW66" s="166"/>
      <c r="BY66" s="168"/>
      <c r="BZ66" s="192"/>
      <c r="CA66" s="170">
        <f t="shared" si="45"/>
        <v>0</v>
      </c>
      <c r="CC66" s="166"/>
      <c r="CE66" s="168"/>
      <c r="CF66" s="192"/>
      <c r="CG66" s="170">
        <f t="shared" si="46"/>
        <v>0</v>
      </c>
      <c r="CI66" s="166"/>
      <c r="CJ66" s="118"/>
      <c r="CK66" s="168"/>
      <c r="CL66" s="192"/>
      <c r="CM66" s="170">
        <f t="shared" si="47"/>
        <v>0</v>
      </c>
      <c r="CO66" s="166"/>
      <c r="CP66" s="118"/>
      <c r="CQ66" s="168"/>
      <c r="CR66" s="192"/>
      <c r="CS66" s="170">
        <f t="shared" si="48"/>
        <v>0</v>
      </c>
      <c r="CX66" s="111"/>
      <c r="CY66" s="166"/>
      <c r="DA66" s="168"/>
      <c r="DB66" s="192"/>
      <c r="DC66" s="170">
        <f t="shared" si="49"/>
        <v>0</v>
      </c>
      <c r="DE66" s="166"/>
      <c r="DG66" s="168"/>
      <c r="DH66" s="192"/>
      <c r="DI66" s="170">
        <f t="shared" si="50"/>
        <v>0</v>
      </c>
      <c r="DK66" s="166"/>
      <c r="DL66" s="118"/>
      <c r="DM66" s="168"/>
      <c r="DN66" s="192"/>
      <c r="DO66" s="170">
        <f t="shared" si="51"/>
        <v>0</v>
      </c>
      <c r="DQ66" s="166"/>
      <c r="DR66" s="118"/>
      <c r="DS66" s="168"/>
      <c r="DT66" s="192"/>
      <c r="DU66" s="170">
        <f t="shared" si="52"/>
        <v>0</v>
      </c>
      <c r="DZ66" s="189"/>
      <c r="EA66" s="485"/>
      <c r="EB66" s="486"/>
      <c r="EC66" s="150"/>
      <c r="EF66" s="163"/>
      <c r="EW66" s="159"/>
      <c r="EX66" s="159"/>
      <c r="EY66" s="161"/>
      <c r="EZ66" s="112"/>
      <c r="FD66" s="163"/>
      <c r="FU66" s="159"/>
      <c r="FV66" s="159"/>
      <c r="FW66" s="161"/>
      <c r="FX66" s="112"/>
    </row>
    <row r="67" spans="1:180" ht="18" customHeight="1" outlineLevel="2" x14ac:dyDescent="0.25">
      <c r="A67" s="150"/>
      <c r="B67" s="144"/>
      <c r="C67" s="966" t="s">
        <v>167</v>
      </c>
      <c r="D67" s="1101" t="s">
        <v>149</v>
      </c>
      <c r="E67" s="756" t="s">
        <v>398</v>
      </c>
      <c r="F67" s="756"/>
      <c r="G67" s="756"/>
      <c r="H67" s="756"/>
      <c r="I67" s="1085"/>
      <c r="J67" s="995" t="str">
        <f t="shared" si="36"/>
        <v>provider</v>
      </c>
      <c r="K67" s="519"/>
      <c r="L67" s="1020"/>
      <c r="M67" s="189"/>
      <c r="N67" s="166"/>
      <c r="O67" s="165"/>
      <c r="P67" s="111"/>
      <c r="Q67" s="111"/>
      <c r="R67" s="111"/>
      <c r="S67" s="166"/>
      <c r="U67" s="477"/>
      <c r="V67" s="192"/>
      <c r="W67" s="527">
        <f t="shared" si="37"/>
        <v>0</v>
      </c>
      <c r="Y67" s="166"/>
      <c r="AA67" s="477"/>
      <c r="AB67" s="192"/>
      <c r="AC67" s="527">
        <f t="shared" si="38"/>
        <v>0</v>
      </c>
      <c r="AE67" s="166"/>
      <c r="AF67" s="118"/>
      <c r="AG67" s="477"/>
      <c r="AH67" s="192"/>
      <c r="AI67" s="527">
        <f t="shared" si="39"/>
        <v>0</v>
      </c>
      <c r="AK67" s="166"/>
      <c r="AL67" s="118"/>
      <c r="AM67" s="477"/>
      <c r="AN67" s="192"/>
      <c r="AO67" s="527">
        <f t="shared" si="40"/>
        <v>0</v>
      </c>
      <c r="AT67" s="111"/>
      <c r="AU67" s="166"/>
      <c r="AW67" s="168"/>
      <c r="AX67" s="192"/>
      <c r="AY67" s="170">
        <f t="shared" si="41"/>
        <v>0</v>
      </c>
      <c r="BA67" s="166"/>
      <c r="BC67" s="168"/>
      <c r="BD67" s="192"/>
      <c r="BE67" s="170">
        <f t="shared" si="42"/>
        <v>0</v>
      </c>
      <c r="BG67" s="166"/>
      <c r="BH67" s="118"/>
      <c r="BI67" s="168"/>
      <c r="BJ67" s="192"/>
      <c r="BK67" s="170">
        <f t="shared" si="43"/>
        <v>0</v>
      </c>
      <c r="BM67" s="166"/>
      <c r="BN67" s="118"/>
      <c r="BO67" s="168"/>
      <c r="BP67" s="192"/>
      <c r="BQ67" s="170">
        <f t="shared" si="44"/>
        <v>0</v>
      </c>
      <c r="BV67" s="111"/>
      <c r="BW67" s="166"/>
      <c r="BY67" s="168"/>
      <c r="BZ67" s="192"/>
      <c r="CA67" s="170">
        <f t="shared" si="45"/>
        <v>0</v>
      </c>
      <c r="CC67" s="166"/>
      <c r="CE67" s="168"/>
      <c r="CF67" s="192"/>
      <c r="CG67" s="170">
        <f t="shared" si="46"/>
        <v>0</v>
      </c>
      <c r="CI67" s="166"/>
      <c r="CJ67" s="118"/>
      <c r="CK67" s="168"/>
      <c r="CL67" s="192"/>
      <c r="CM67" s="170">
        <f t="shared" si="47"/>
        <v>0</v>
      </c>
      <c r="CO67" s="166"/>
      <c r="CP67" s="118"/>
      <c r="CQ67" s="168"/>
      <c r="CR67" s="192"/>
      <c r="CS67" s="170">
        <f t="shared" si="48"/>
        <v>0</v>
      </c>
      <c r="CX67" s="111"/>
      <c r="CY67" s="166"/>
      <c r="DA67" s="168"/>
      <c r="DB67" s="192"/>
      <c r="DC67" s="170">
        <f t="shared" si="49"/>
        <v>0</v>
      </c>
      <c r="DE67" s="166"/>
      <c r="DG67" s="168"/>
      <c r="DH67" s="192"/>
      <c r="DI67" s="170">
        <f t="shared" si="50"/>
        <v>0</v>
      </c>
      <c r="DK67" s="166"/>
      <c r="DL67" s="118"/>
      <c r="DM67" s="168"/>
      <c r="DN67" s="192"/>
      <c r="DO67" s="170">
        <f t="shared" si="51"/>
        <v>0</v>
      </c>
      <c r="DQ67" s="166"/>
      <c r="DR67" s="118"/>
      <c r="DS67" s="168"/>
      <c r="DT67" s="192"/>
      <c r="DU67" s="170">
        <f t="shared" si="52"/>
        <v>0</v>
      </c>
      <c r="DZ67" s="189"/>
      <c r="EA67" s="485"/>
      <c r="EB67" s="486"/>
      <c r="EC67" s="150"/>
      <c r="EF67" s="163"/>
      <c r="EW67" s="159"/>
      <c r="EX67" s="159"/>
      <c r="EY67" s="161"/>
      <c r="EZ67" s="112"/>
      <c r="FD67" s="163"/>
      <c r="FU67" s="159"/>
      <c r="FV67" s="159"/>
      <c r="FW67" s="161"/>
      <c r="FX67" s="112"/>
    </row>
    <row r="68" spans="1:180" ht="17.25" customHeight="1" outlineLevel="2" x14ac:dyDescent="0.25">
      <c r="A68" s="150"/>
      <c r="B68" s="144"/>
      <c r="C68" s="966" t="s">
        <v>168</v>
      </c>
      <c r="D68" s="1101" t="s">
        <v>149</v>
      </c>
      <c r="E68" s="756" t="s">
        <v>398</v>
      </c>
      <c r="F68" s="756"/>
      <c r="G68" s="756"/>
      <c r="H68" s="756"/>
      <c r="I68" s="1085"/>
      <c r="J68" s="995" t="str">
        <f t="shared" si="36"/>
        <v>provider</v>
      </c>
      <c r="K68" s="519"/>
      <c r="L68" s="1020"/>
      <c r="M68" s="189"/>
      <c r="N68" s="166"/>
      <c r="O68" s="165"/>
      <c r="P68" s="111"/>
      <c r="Q68" s="111"/>
      <c r="R68" s="111"/>
      <c r="S68" s="166"/>
      <c r="U68" s="477"/>
      <c r="V68" s="192"/>
      <c r="W68" s="527">
        <f t="shared" si="37"/>
        <v>0</v>
      </c>
      <c r="Y68" s="166"/>
      <c r="AA68" s="477"/>
      <c r="AB68" s="192"/>
      <c r="AC68" s="527">
        <f t="shared" si="38"/>
        <v>0</v>
      </c>
      <c r="AE68" s="166"/>
      <c r="AF68" s="118"/>
      <c r="AG68" s="477"/>
      <c r="AH68" s="192"/>
      <c r="AI68" s="527">
        <f t="shared" si="39"/>
        <v>0</v>
      </c>
      <c r="AK68" s="166"/>
      <c r="AL68" s="118"/>
      <c r="AM68" s="477"/>
      <c r="AN68" s="192"/>
      <c r="AO68" s="527">
        <f t="shared" si="40"/>
        <v>0</v>
      </c>
      <c r="AT68" s="111"/>
      <c r="AU68" s="166"/>
      <c r="AW68" s="168"/>
      <c r="AX68" s="192"/>
      <c r="AY68" s="170">
        <f t="shared" si="41"/>
        <v>0</v>
      </c>
      <c r="BA68" s="166"/>
      <c r="BC68" s="168"/>
      <c r="BD68" s="192"/>
      <c r="BE68" s="170">
        <f t="shared" si="42"/>
        <v>0</v>
      </c>
      <c r="BG68" s="166"/>
      <c r="BH68" s="118"/>
      <c r="BI68" s="168"/>
      <c r="BJ68" s="192"/>
      <c r="BK68" s="170">
        <f t="shared" si="43"/>
        <v>0</v>
      </c>
      <c r="BM68" s="166"/>
      <c r="BN68" s="118"/>
      <c r="BO68" s="168"/>
      <c r="BP68" s="192"/>
      <c r="BQ68" s="170">
        <f t="shared" si="44"/>
        <v>0</v>
      </c>
      <c r="BV68" s="111"/>
      <c r="BW68" s="166"/>
      <c r="BY68" s="168"/>
      <c r="BZ68" s="192"/>
      <c r="CA68" s="170">
        <f t="shared" si="45"/>
        <v>0</v>
      </c>
      <c r="CC68" s="166"/>
      <c r="CE68" s="168"/>
      <c r="CF68" s="192"/>
      <c r="CG68" s="170">
        <f t="shared" si="46"/>
        <v>0</v>
      </c>
      <c r="CI68" s="166"/>
      <c r="CJ68" s="118"/>
      <c r="CK68" s="168"/>
      <c r="CL68" s="192"/>
      <c r="CM68" s="170">
        <f t="shared" si="47"/>
        <v>0</v>
      </c>
      <c r="CO68" s="166"/>
      <c r="CP68" s="118"/>
      <c r="CQ68" s="168"/>
      <c r="CR68" s="192"/>
      <c r="CS68" s="170">
        <f t="shared" si="48"/>
        <v>0</v>
      </c>
      <c r="CX68" s="111"/>
      <c r="CY68" s="166"/>
      <c r="DA68" s="168"/>
      <c r="DB68" s="192"/>
      <c r="DC68" s="170">
        <f t="shared" si="49"/>
        <v>0</v>
      </c>
      <c r="DE68" s="166"/>
      <c r="DG68" s="168"/>
      <c r="DH68" s="192"/>
      <c r="DI68" s="170">
        <f t="shared" si="50"/>
        <v>0</v>
      </c>
      <c r="DK68" s="166"/>
      <c r="DL68" s="118"/>
      <c r="DM68" s="168"/>
      <c r="DN68" s="192"/>
      <c r="DO68" s="170">
        <f t="shared" si="51"/>
        <v>0</v>
      </c>
      <c r="DQ68" s="166"/>
      <c r="DR68" s="118"/>
      <c r="DS68" s="168"/>
      <c r="DT68" s="192"/>
      <c r="DU68" s="170">
        <f t="shared" si="52"/>
        <v>0</v>
      </c>
      <c r="DZ68" s="189"/>
      <c r="EA68" s="485"/>
      <c r="EB68" s="486"/>
      <c r="EC68" s="150"/>
      <c r="EF68" s="163"/>
      <c r="EW68" s="159"/>
      <c r="EX68" s="159"/>
      <c r="EY68" s="161"/>
      <c r="EZ68" s="112"/>
      <c r="FD68" s="163"/>
      <c r="FU68" s="159"/>
      <c r="FV68" s="159"/>
      <c r="FW68" s="161"/>
      <c r="FX68" s="112"/>
    </row>
    <row r="69" spans="1:180" ht="17.25" customHeight="1" outlineLevel="2" x14ac:dyDescent="0.25">
      <c r="A69" s="150"/>
      <c r="B69" s="144"/>
      <c r="C69" s="966" t="s">
        <v>169</v>
      </c>
      <c r="D69" s="1097" t="s">
        <v>149</v>
      </c>
      <c r="E69" s="762" t="s">
        <v>398</v>
      </c>
      <c r="F69" s="762"/>
      <c r="G69" s="762"/>
      <c r="H69" s="762"/>
      <c r="I69" s="1075"/>
      <c r="J69" s="995" t="str">
        <f t="shared" si="36"/>
        <v>provider</v>
      </c>
      <c r="K69" s="519"/>
      <c r="L69" s="1020"/>
      <c r="M69" s="189"/>
      <c r="N69" s="166"/>
      <c r="O69" s="165"/>
      <c r="P69" s="111"/>
      <c r="Q69" s="111"/>
      <c r="R69" s="111"/>
      <c r="S69" s="166"/>
      <c r="U69" s="477"/>
      <c r="V69" s="192"/>
      <c r="W69" s="527">
        <f t="shared" si="37"/>
        <v>0</v>
      </c>
      <c r="Y69" s="166"/>
      <c r="AA69" s="477"/>
      <c r="AB69" s="192"/>
      <c r="AC69" s="527">
        <f t="shared" si="38"/>
        <v>0</v>
      </c>
      <c r="AE69" s="166"/>
      <c r="AF69" s="118"/>
      <c r="AG69" s="477"/>
      <c r="AH69" s="192"/>
      <c r="AI69" s="527">
        <f t="shared" si="39"/>
        <v>0</v>
      </c>
      <c r="AK69" s="166"/>
      <c r="AL69" s="118"/>
      <c r="AM69" s="477"/>
      <c r="AN69" s="192"/>
      <c r="AO69" s="527">
        <f t="shared" si="40"/>
        <v>0</v>
      </c>
      <c r="AT69" s="111"/>
      <c r="AU69" s="166"/>
      <c r="AW69" s="168"/>
      <c r="AX69" s="192"/>
      <c r="AY69" s="170">
        <f t="shared" si="41"/>
        <v>0</v>
      </c>
      <c r="BA69" s="166"/>
      <c r="BC69" s="168"/>
      <c r="BD69" s="192"/>
      <c r="BE69" s="170">
        <f t="shared" si="42"/>
        <v>0</v>
      </c>
      <c r="BG69" s="166"/>
      <c r="BH69" s="118"/>
      <c r="BI69" s="168"/>
      <c r="BJ69" s="192"/>
      <c r="BK69" s="170">
        <f t="shared" si="43"/>
        <v>0</v>
      </c>
      <c r="BM69" s="166"/>
      <c r="BN69" s="118"/>
      <c r="BO69" s="168"/>
      <c r="BP69" s="192"/>
      <c r="BQ69" s="170">
        <f t="shared" si="44"/>
        <v>0</v>
      </c>
      <c r="BV69" s="111"/>
      <c r="BW69" s="166"/>
      <c r="BY69" s="168"/>
      <c r="BZ69" s="192"/>
      <c r="CA69" s="170">
        <f t="shared" si="45"/>
        <v>0</v>
      </c>
      <c r="CC69" s="166"/>
      <c r="CE69" s="168"/>
      <c r="CF69" s="192"/>
      <c r="CG69" s="170">
        <f t="shared" si="46"/>
        <v>0</v>
      </c>
      <c r="CI69" s="166"/>
      <c r="CJ69" s="118"/>
      <c r="CK69" s="168"/>
      <c r="CL69" s="192"/>
      <c r="CM69" s="170">
        <f t="shared" si="47"/>
        <v>0</v>
      </c>
      <c r="CO69" s="166"/>
      <c r="CP69" s="118"/>
      <c r="CQ69" s="168"/>
      <c r="CR69" s="192"/>
      <c r="CS69" s="170">
        <f t="shared" si="48"/>
        <v>0</v>
      </c>
      <c r="CX69" s="111"/>
      <c r="CY69" s="166"/>
      <c r="DA69" s="168"/>
      <c r="DB69" s="192"/>
      <c r="DC69" s="170">
        <f t="shared" si="49"/>
        <v>0</v>
      </c>
      <c r="DE69" s="166"/>
      <c r="DG69" s="168"/>
      <c r="DH69" s="192"/>
      <c r="DI69" s="170">
        <f t="shared" si="50"/>
        <v>0</v>
      </c>
      <c r="DK69" s="166"/>
      <c r="DL69" s="118"/>
      <c r="DM69" s="168"/>
      <c r="DN69" s="192"/>
      <c r="DO69" s="170">
        <f t="shared" si="51"/>
        <v>0</v>
      </c>
      <c r="DQ69" s="166"/>
      <c r="DR69" s="118"/>
      <c r="DS69" s="168"/>
      <c r="DT69" s="192"/>
      <c r="DU69" s="170">
        <f t="shared" si="52"/>
        <v>0</v>
      </c>
      <c r="DZ69" s="189"/>
      <c r="EA69" s="485"/>
      <c r="EB69" s="486"/>
      <c r="EC69" s="150"/>
      <c r="EF69" s="163"/>
      <c r="EW69" s="159"/>
      <c r="EX69" s="159"/>
      <c r="EY69" s="161"/>
      <c r="EZ69" s="112"/>
      <c r="FD69" s="163"/>
      <c r="FU69" s="159"/>
      <c r="FV69" s="159"/>
      <c r="FW69" s="161"/>
      <c r="FX69" s="112"/>
    </row>
    <row r="70" spans="1:180" ht="18.75" customHeight="1" outlineLevel="2" x14ac:dyDescent="0.25">
      <c r="A70" s="150"/>
      <c r="B70" s="144"/>
      <c r="C70" s="967" t="s">
        <v>170</v>
      </c>
      <c r="D70" s="894" t="s">
        <v>149</v>
      </c>
      <c r="E70" s="756" t="s">
        <v>398</v>
      </c>
      <c r="F70" s="756"/>
      <c r="G70" s="756"/>
      <c r="H70" s="756"/>
      <c r="I70" s="1104"/>
      <c r="J70" s="1105" t="str">
        <f t="shared" si="36"/>
        <v>provider</v>
      </c>
      <c r="K70" s="1088"/>
      <c r="L70" s="1020"/>
      <c r="M70" s="189"/>
      <c r="N70" s="166"/>
      <c r="O70" s="165"/>
      <c r="P70" s="111"/>
      <c r="Q70" s="111"/>
      <c r="R70" s="111"/>
      <c r="S70" s="166"/>
      <c r="U70" s="477"/>
      <c r="V70" s="192"/>
      <c r="W70" s="527">
        <f t="shared" si="37"/>
        <v>0</v>
      </c>
      <c r="Y70" s="166"/>
      <c r="AA70" s="477"/>
      <c r="AB70" s="192"/>
      <c r="AC70" s="527">
        <f t="shared" si="38"/>
        <v>0</v>
      </c>
      <c r="AE70" s="166"/>
      <c r="AF70" s="118"/>
      <c r="AG70" s="477"/>
      <c r="AH70" s="192"/>
      <c r="AI70" s="527">
        <f t="shared" si="39"/>
        <v>0</v>
      </c>
      <c r="AK70" s="166"/>
      <c r="AL70" s="118"/>
      <c r="AM70" s="477"/>
      <c r="AN70" s="192"/>
      <c r="AO70" s="527">
        <f t="shared" si="40"/>
        <v>0</v>
      </c>
      <c r="AT70" s="111"/>
      <c r="AU70" s="166"/>
      <c r="AW70" s="168"/>
      <c r="AX70" s="192"/>
      <c r="AY70" s="170">
        <f t="shared" si="41"/>
        <v>0</v>
      </c>
      <c r="BA70" s="166"/>
      <c r="BC70" s="168"/>
      <c r="BD70" s="192"/>
      <c r="BE70" s="170">
        <f t="shared" si="42"/>
        <v>0</v>
      </c>
      <c r="BG70" s="166"/>
      <c r="BH70" s="118"/>
      <c r="BI70" s="168"/>
      <c r="BJ70" s="192"/>
      <c r="BK70" s="170">
        <f t="shared" si="43"/>
        <v>0</v>
      </c>
      <c r="BM70" s="166"/>
      <c r="BN70" s="118"/>
      <c r="BO70" s="168"/>
      <c r="BP70" s="192"/>
      <c r="BQ70" s="170">
        <f t="shared" si="44"/>
        <v>0</v>
      </c>
      <c r="BV70" s="111"/>
      <c r="BW70" s="166"/>
      <c r="BY70" s="168"/>
      <c r="BZ70" s="192"/>
      <c r="CA70" s="170">
        <f t="shared" si="45"/>
        <v>0</v>
      </c>
      <c r="CC70" s="166"/>
      <c r="CE70" s="168"/>
      <c r="CF70" s="192"/>
      <c r="CG70" s="170">
        <f t="shared" si="46"/>
        <v>0</v>
      </c>
      <c r="CI70" s="166"/>
      <c r="CJ70" s="118"/>
      <c r="CK70" s="168"/>
      <c r="CL70" s="192"/>
      <c r="CM70" s="170">
        <f t="shared" si="47"/>
        <v>0</v>
      </c>
      <c r="CO70" s="166"/>
      <c r="CP70" s="118"/>
      <c r="CQ70" s="168"/>
      <c r="CR70" s="192"/>
      <c r="CS70" s="170">
        <f t="shared" si="48"/>
        <v>0</v>
      </c>
      <c r="CX70" s="111"/>
      <c r="CY70" s="166"/>
      <c r="DA70" s="168"/>
      <c r="DB70" s="192"/>
      <c r="DC70" s="170">
        <f t="shared" si="49"/>
        <v>0</v>
      </c>
      <c r="DE70" s="166"/>
      <c r="DG70" s="168"/>
      <c r="DH70" s="192"/>
      <c r="DI70" s="170">
        <f t="shared" si="50"/>
        <v>0</v>
      </c>
      <c r="DK70" s="166"/>
      <c r="DL70" s="118"/>
      <c r="DM70" s="168"/>
      <c r="DN70" s="192"/>
      <c r="DO70" s="170">
        <f t="shared" si="51"/>
        <v>0</v>
      </c>
      <c r="DQ70" s="166"/>
      <c r="DR70" s="118"/>
      <c r="DS70" s="168"/>
      <c r="DT70" s="192"/>
      <c r="DU70" s="170">
        <f t="shared" si="52"/>
        <v>0</v>
      </c>
      <c r="DZ70" s="189"/>
      <c r="EA70" s="485"/>
      <c r="EB70" s="486"/>
      <c r="EC70" s="150"/>
      <c r="EF70" s="163"/>
      <c r="EW70" s="159"/>
      <c r="EX70" s="159"/>
      <c r="EY70" s="161"/>
      <c r="EZ70" s="112"/>
      <c r="FD70" s="163"/>
      <c r="FU70" s="159"/>
      <c r="FV70" s="159"/>
      <c r="FW70" s="161"/>
      <c r="FX70" s="112"/>
    </row>
    <row r="71" spans="1:180" ht="25.5" customHeight="1" outlineLevel="2" x14ac:dyDescent="0.25">
      <c r="A71" s="150"/>
      <c r="B71" s="144"/>
      <c r="C71" s="966" t="s">
        <v>171</v>
      </c>
      <c r="D71" s="1097" t="s">
        <v>149</v>
      </c>
      <c r="E71" s="1074" t="s">
        <v>398</v>
      </c>
      <c r="F71" s="762"/>
      <c r="G71" s="762"/>
      <c r="H71" s="762"/>
      <c r="I71" s="1075"/>
      <c r="J71" s="1082" t="str">
        <f t="shared" si="36"/>
        <v>provider</v>
      </c>
      <c r="K71" s="519"/>
      <c r="L71" s="1020"/>
      <c r="M71" s="189"/>
      <c r="N71" s="166"/>
      <c r="O71" s="165"/>
      <c r="P71" s="111"/>
      <c r="Q71" s="111"/>
      <c r="R71" s="111"/>
      <c r="S71" s="166"/>
      <c r="U71" s="477"/>
      <c r="V71" s="192"/>
      <c r="W71" s="527">
        <f t="shared" si="37"/>
        <v>0</v>
      </c>
      <c r="Y71" s="166"/>
      <c r="AA71" s="477"/>
      <c r="AB71" s="192"/>
      <c r="AC71" s="527">
        <f t="shared" si="38"/>
        <v>0</v>
      </c>
      <c r="AE71" s="166"/>
      <c r="AF71" s="118"/>
      <c r="AG71" s="477"/>
      <c r="AH71" s="192"/>
      <c r="AI71" s="527">
        <f t="shared" si="39"/>
        <v>0</v>
      </c>
      <c r="AK71" s="166"/>
      <c r="AL71" s="118"/>
      <c r="AM71" s="477"/>
      <c r="AN71" s="192"/>
      <c r="AO71" s="527">
        <f t="shared" si="40"/>
        <v>0</v>
      </c>
      <c r="AT71" s="111"/>
      <c r="AU71" s="166"/>
      <c r="AW71" s="168"/>
      <c r="AX71" s="192"/>
      <c r="AY71" s="170">
        <f t="shared" si="41"/>
        <v>0</v>
      </c>
      <c r="BA71" s="166"/>
      <c r="BC71" s="168"/>
      <c r="BD71" s="192"/>
      <c r="BE71" s="170">
        <f t="shared" si="42"/>
        <v>0</v>
      </c>
      <c r="BG71" s="166"/>
      <c r="BH71" s="118"/>
      <c r="BI71" s="168"/>
      <c r="BJ71" s="192"/>
      <c r="BK71" s="170">
        <f t="shared" si="43"/>
        <v>0</v>
      </c>
      <c r="BM71" s="166"/>
      <c r="BN71" s="118"/>
      <c r="BO71" s="168"/>
      <c r="BP71" s="192"/>
      <c r="BQ71" s="170">
        <f t="shared" si="44"/>
        <v>0</v>
      </c>
      <c r="BV71" s="111"/>
      <c r="BW71" s="166"/>
      <c r="BY71" s="168"/>
      <c r="BZ71" s="192"/>
      <c r="CA71" s="170">
        <f t="shared" si="45"/>
        <v>0</v>
      </c>
      <c r="CC71" s="166"/>
      <c r="CE71" s="168"/>
      <c r="CF71" s="192"/>
      <c r="CG71" s="170">
        <f t="shared" si="46"/>
        <v>0</v>
      </c>
      <c r="CI71" s="166"/>
      <c r="CJ71" s="118"/>
      <c r="CK71" s="168"/>
      <c r="CL71" s="192"/>
      <c r="CM71" s="170">
        <f t="shared" si="47"/>
        <v>0</v>
      </c>
      <c r="CO71" s="166"/>
      <c r="CP71" s="118"/>
      <c r="CQ71" s="168"/>
      <c r="CR71" s="192"/>
      <c r="CS71" s="170">
        <f t="shared" si="48"/>
        <v>0</v>
      </c>
      <c r="CX71" s="111"/>
      <c r="CY71" s="166"/>
      <c r="DA71" s="168"/>
      <c r="DB71" s="192"/>
      <c r="DC71" s="170">
        <f t="shared" si="49"/>
        <v>0</v>
      </c>
      <c r="DE71" s="166"/>
      <c r="DG71" s="168"/>
      <c r="DH71" s="192"/>
      <c r="DI71" s="170">
        <f t="shared" si="50"/>
        <v>0</v>
      </c>
      <c r="DK71" s="166"/>
      <c r="DL71" s="118"/>
      <c r="DM71" s="168"/>
      <c r="DN71" s="192"/>
      <c r="DO71" s="170">
        <f t="shared" si="51"/>
        <v>0</v>
      </c>
      <c r="DQ71" s="166"/>
      <c r="DR71" s="118"/>
      <c r="DS71" s="168"/>
      <c r="DT71" s="192"/>
      <c r="DU71" s="170">
        <f t="shared" si="52"/>
        <v>0</v>
      </c>
      <c r="DZ71" s="189"/>
      <c r="EA71" s="485"/>
      <c r="EB71" s="486"/>
      <c r="EC71" s="150"/>
      <c r="EF71" s="163"/>
      <c r="EW71" s="159"/>
      <c r="EX71" s="159"/>
      <c r="EY71" s="161"/>
      <c r="EZ71" s="112"/>
      <c r="FD71" s="163"/>
      <c r="FU71" s="159"/>
      <c r="FV71" s="159"/>
      <c r="FW71" s="161"/>
      <c r="FX71" s="112"/>
    </row>
    <row r="72" spans="1:180" ht="15.5" outlineLevel="1" x14ac:dyDescent="0.25">
      <c r="A72" s="150"/>
      <c r="B72" s="144"/>
      <c r="C72" s="967"/>
      <c r="D72" s="897"/>
      <c r="E72" s="751"/>
      <c r="F72" s="751"/>
      <c r="G72" s="751"/>
      <c r="H72" s="751"/>
      <c r="I72" s="752"/>
      <c r="J72" s="995"/>
      <c r="K72" s="519"/>
      <c r="L72" s="1020"/>
      <c r="M72" s="189"/>
      <c r="N72" s="166"/>
      <c r="O72" s="165"/>
      <c r="P72" s="111"/>
      <c r="Q72" s="111"/>
      <c r="R72" s="111"/>
      <c r="S72" s="166"/>
      <c r="U72" s="477"/>
      <c r="V72" s="192"/>
      <c r="W72" s="528"/>
      <c r="Y72" s="166"/>
      <c r="AA72" s="477"/>
      <c r="AB72" s="192"/>
      <c r="AC72" s="528"/>
      <c r="AE72" s="166"/>
      <c r="AF72" s="118"/>
      <c r="AG72" s="477"/>
      <c r="AH72" s="192"/>
      <c r="AI72" s="528"/>
      <c r="AK72" s="166"/>
      <c r="AL72" s="118"/>
      <c r="AM72" s="477"/>
      <c r="AN72" s="192"/>
      <c r="AO72" s="528"/>
      <c r="AT72" s="111"/>
      <c r="AU72" s="166"/>
      <c r="AW72" s="168"/>
      <c r="AX72" s="192"/>
      <c r="AY72" s="223"/>
      <c r="BA72" s="166"/>
      <c r="BC72" s="168"/>
      <c r="BD72" s="192"/>
      <c r="BE72" s="223"/>
      <c r="BG72" s="166"/>
      <c r="BH72" s="118"/>
      <c r="BI72" s="168"/>
      <c r="BJ72" s="192"/>
      <c r="BK72" s="223"/>
      <c r="BM72" s="166"/>
      <c r="BN72" s="118"/>
      <c r="BO72" s="168"/>
      <c r="BP72" s="192"/>
      <c r="BQ72" s="223"/>
      <c r="BV72" s="111"/>
      <c r="BW72" s="166"/>
      <c r="BY72" s="168"/>
      <c r="BZ72" s="192"/>
      <c r="CA72" s="223"/>
      <c r="CC72" s="166"/>
      <c r="CE72" s="168"/>
      <c r="CF72" s="192"/>
      <c r="CG72" s="223"/>
      <c r="CI72" s="166"/>
      <c r="CJ72" s="118"/>
      <c r="CK72" s="168"/>
      <c r="CL72" s="192"/>
      <c r="CM72" s="223"/>
      <c r="CO72" s="166"/>
      <c r="CP72" s="118"/>
      <c r="CQ72" s="168"/>
      <c r="CR72" s="192"/>
      <c r="CS72" s="223"/>
      <c r="CX72" s="111"/>
      <c r="CY72" s="166"/>
      <c r="DA72" s="168"/>
      <c r="DB72" s="192"/>
      <c r="DC72" s="223"/>
      <c r="DE72" s="166"/>
      <c r="DG72" s="168"/>
      <c r="DH72" s="192"/>
      <c r="DI72" s="223"/>
      <c r="DK72" s="166"/>
      <c r="DL72" s="118"/>
      <c r="DM72" s="168"/>
      <c r="DN72" s="192"/>
      <c r="DO72" s="223"/>
      <c r="DQ72" s="166"/>
      <c r="DR72" s="118"/>
      <c r="DS72" s="168"/>
      <c r="DT72" s="192"/>
      <c r="DU72" s="223"/>
      <c r="DZ72" s="189"/>
      <c r="EA72" s="485"/>
      <c r="EB72" s="486"/>
      <c r="EC72" s="150"/>
      <c r="EF72" s="163"/>
      <c r="EW72" s="159"/>
      <c r="EX72" s="159"/>
      <c r="EY72" s="161"/>
      <c r="EZ72" s="112"/>
      <c r="FD72" s="163"/>
      <c r="FU72" s="159"/>
      <c r="FV72" s="159"/>
      <c r="FW72" s="161"/>
      <c r="FX72" s="112"/>
    </row>
    <row r="73" spans="1:180" ht="15.5" outlineLevel="1" collapsed="1" x14ac:dyDescent="0.25">
      <c r="A73" s="150"/>
      <c r="B73" s="144"/>
      <c r="C73" s="1119" t="s">
        <v>172</v>
      </c>
      <c r="D73" s="1120" t="s">
        <v>400</v>
      </c>
      <c r="E73" s="756" t="s">
        <v>395</v>
      </c>
      <c r="F73" s="756"/>
      <c r="G73" s="756"/>
      <c r="H73" s="756"/>
      <c r="I73" s="1104"/>
      <c r="J73" s="1105" t="s">
        <v>396</v>
      </c>
      <c r="K73" s="1112"/>
      <c r="L73" s="1113"/>
      <c r="M73" s="189"/>
      <c r="N73" s="166"/>
      <c r="O73" s="165"/>
      <c r="P73" s="111"/>
      <c r="Q73" s="111"/>
      <c r="R73" s="111"/>
      <c r="S73" s="166"/>
      <c r="U73" s="1127">
        <f>SUM(U74:U83)</f>
        <v>0</v>
      </c>
      <c r="V73" s="1128"/>
      <c r="W73" s="1129">
        <f>SUM(W74:W83)</f>
        <v>0</v>
      </c>
      <c r="Y73" s="166"/>
      <c r="AA73" s="1127">
        <f>SUM(AA74:AA83)</f>
        <v>0</v>
      </c>
      <c r="AB73" s="1128"/>
      <c r="AC73" s="1129">
        <f>SUM(AC74:AC83)</f>
        <v>0</v>
      </c>
      <c r="AE73" s="166"/>
      <c r="AF73" s="118"/>
      <c r="AG73" s="1127">
        <f>SUM(AG74:AG83)</f>
        <v>0</v>
      </c>
      <c r="AH73" s="1128"/>
      <c r="AI73" s="1129">
        <f>SUM(AI74:AI83)</f>
        <v>0</v>
      </c>
      <c r="AK73" s="166"/>
      <c r="AL73" s="118"/>
      <c r="AM73" s="1127">
        <f>SUM(AM74:AM83)</f>
        <v>0</v>
      </c>
      <c r="AN73" s="1128"/>
      <c r="AO73" s="1129">
        <f>SUM(AO74:AO83)</f>
        <v>0</v>
      </c>
      <c r="AT73" s="111"/>
      <c r="AU73" s="166"/>
      <c r="AW73" s="226">
        <f>SUM(AW74:AW83)</f>
        <v>0</v>
      </c>
      <c r="AX73" s="224"/>
      <c r="AY73" s="225">
        <f>SUM(AY74:AY83)</f>
        <v>0</v>
      </c>
      <c r="BA73" s="166"/>
      <c r="BC73" s="226">
        <f>SUM(BC74:BC83)</f>
        <v>0</v>
      </c>
      <c r="BD73" s="224"/>
      <c r="BE73" s="225">
        <f>SUM(BE74:BE83)</f>
        <v>0</v>
      </c>
      <c r="BG73" s="166"/>
      <c r="BH73" s="118"/>
      <c r="BI73" s="226">
        <f>SUM(BI74:BI83)</f>
        <v>0</v>
      </c>
      <c r="BJ73" s="224"/>
      <c r="BK73" s="225">
        <f>SUM(BK74:BK83)</f>
        <v>0</v>
      </c>
      <c r="BM73" s="166"/>
      <c r="BN73" s="118"/>
      <c r="BO73" s="226">
        <f>SUM(BO74:BO83)</f>
        <v>0</v>
      </c>
      <c r="BP73" s="224"/>
      <c r="BQ73" s="225">
        <f>SUM(BQ74:BQ83)</f>
        <v>0</v>
      </c>
      <c r="BV73" s="111"/>
      <c r="BW73" s="166"/>
      <c r="BY73" s="226">
        <f>SUM(BY74:BY83)</f>
        <v>0</v>
      </c>
      <c r="BZ73" s="224"/>
      <c r="CA73" s="170">
        <f>SUM(CA74:CA83)</f>
        <v>0</v>
      </c>
      <c r="CC73" s="166"/>
      <c r="CE73" s="226">
        <f>SUM(CE74:CE83)</f>
        <v>0</v>
      </c>
      <c r="CF73" s="224"/>
      <c r="CG73" s="170">
        <f>SUM(CG74:CG83)</f>
        <v>0</v>
      </c>
      <c r="CI73" s="166"/>
      <c r="CJ73" s="118"/>
      <c r="CK73" s="226">
        <f>SUM(CK74:CK83)</f>
        <v>0</v>
      </c>
      <c r="CL73" s="224"/>
      <c r="CM73" s="170">
        <f>SUM(CM74:CM83)</f>
        <v>0</v>
      </c>
      <c r="CO73" s="166"/>
      <c r="CP73" s="118"/>
      <c r="CQ73" s="226">
        <f>SUM(CQ74:CQ83)</f>
        <v>0</v>
      </c>
      <c r="CR73" s="224"/>
      <c r="CS73" s="170">
        <f>SUM(CS74:CS83)</f>
        <v>0</v>
      </c>
      <c r="CX73" s="111"/>
      <c r="CY73" s="166"/>
      <c r="DA73" s="227">
        <f>SUM(DA74:DA83)</f>
        <v>0</v>
      </c>
      <c r="DB73" s="224"/>
      <c r="DC73" s="170">
        <f>SUM(DC74:DC83)</f>
        <v>0</v>
      </c>
      <c r="DE73" s="166"/>
      <c r="DG73" s="227">
        <f>SUM(DG74:DG83)</f>
        <v>0</v>
      </c>
      <c r="DH73" s="224"/>
      <c r="DI73" s="170">
        <f>SUM(DI74:DI83)</f>
        <v>0</v>
      </c>
      <c r="DK73" s="166"/>
      <c r="DL73" s="118"/>
      <c r="DM73" s="227">
        <f>SUM(DM74:DM83)</f>
        <v>0</v>
      </c>
      <c r="DN73" s="224"/>
      <c r="DO73" s="170">
        <f>SUM(DO74:DO83)</f>
        <v>0</v>
      </c>
      <c r="DQ73" s="166"/>
      <c r="DR73" s="118"/>
      <c r="DS73" s="227">
        <f>SUM(DS74:DS83)</f>
        <v>0</v>
      </c>
      <c r="DT73" s="224"/>
      <c r="DU73" s="170">
        <f>SUM(DU74:DU83)</f>
        <v>0</v>
      </c>
      <c r="DZ73" s="189"/>
      <c r="EA73" s="1130">
        <f>SUMPRODUCT((U$23:DU$23=V$23)*(U73:DU73))</f>
        <v>0</v>
      </c>
      <c r="EB73" s="1131">
        <f>SUMPRODUCT((U$23:DU$23=W$23)*(U73:DU73))</f>
        <v>0</v>
      </c>
      <c r="EC73" s="150"/>
      <c r="EF73" s="163"/>
      <c r="EW73" s="159"/>
      <c r="EX73" s="159"/>
      <c r="EY73" s="161"/>
      <c r="EZ73" s="112"/>
      <c r="FD73" s="163"/>
      <c r="FU73" s="159"/>
      <c r="FV73" s="159"/>
      <c r="FW73" s="161"/>
      <c r="FX73" s="112"/>
    </row>
    <row r="74" spans="1:180" ht="19.5" customHeight="1" outlineLevel="2" x14ac:dyDescent="0.25">
      <c r="A74" s="150"/>
      <c r="B74" s="144"/>
      <c r="C74" s="1122" t="s">
        <v>174</v>
      </c>
      <c r="D74" s="1121" t="s">
        <v>397</v>
      </c>
      <c r="E74" s="1111" t="s">
        <v>398</v>
      </c>
      <c r="F74" s="762"/>
      <c r="G74" s="762"/>
      <c r="H74" s="762"/>
      <c r="I74" s="1075"/>
      <c r="J74" s="650" t="str">
        <f t="shared" ref="J74:J83" si="53">$J$73</f>
        <v>provider</v>
      </c>
      <c r="K74" s="537"/>
      <c r="L74" s="1077"/>
      <c r="M74" s="189"/>
      <c r="N74" s="166"/>
      <c r="O74" s="165"/>
      <c r="P74" s="111"/>
      <c r="Q74" s="111"/>
      <c r="R74" s="111"/>
      <c r="S74" s="166"/>
      <c r="U74" s="1123"/>
      <c r="V74" s="190"/>
      <c r="W74" s="1124">
        <f t="shared" ref="W74:W83" si="54">V74*U74</f>
        <v>0</v>
      </c>
      <c r="Y74" s="166"/>
      <c r="AA74" s="1123"/>
      <c r="AB74" s="190"/>
      <c r="AC74" s="1124">
        <f t="shared" ref="AC74:AC83" si="55">AB74*AA74</f>
        <v>0</v>
      </c>
      <c r="AE74" s="166"/>
      <c r="AF74" s="118"/>
      <c r="AG74" s="1123"/>
      <c r="AH74" s="190"/>
      <c r="AI74" s="1124">
        <f t="shared" ref="AI74:AI83" si="56">AH74*AG74</f>
        <v>0</v>
      </c>
      <c r="AK74" s="166"/>
      <c r="AL74" s="118"/>
      <c r="AM74" s="1123"/>
      <c r="AN74" s="190"/>
      <c r="AO74" s="1124">
        <f t="shared" ref="AO74:AO83" si="57">AN74*AM74</f>
        <v>0</v>
      </c>
      <c r="AT74" s="111"/>
      <c r="AU74" s="166"/>
      <c r="AW74" s="168"/>
      <c r="AX74" s="192"/>
      <c r="AY74" s="170">
        <f>AW74*AX74</f>
        <v>0</v>
      </c>
      <c r="BA74" s="166"/>
      <c r="BC74" s="168"/>
      <c r="BD74" s="192"/>
      <c r="BE74" s="170">
        <f>BC74*BD74</f>
        <v>0</v>
      </c>
      <c r="BG74" s="166"/>
      <c r="BH74" s="118"/>
      <c r="BI74" s="168"/>
      <c r="BJ74" s="192"/>
      <c r="BK74" s="170">
        <f>BI74*BJ74</f>
        <v>0</v>
      </c>
      <c r="BM74" s="166"/>
      <c r="BN74" s="118"/>
      <c r="BO74" s="168"/>
      <c r="BP74" s="192"/>
      <c r="BQ74" s="170">
        <f>BO74*BP74</f>
        <v>0</v>
      </c>
      <c r="BV74" s="111"/>
      <c r="BW74" s="166"/>
      <c r="BY74" s="168"/>
      <c r="BZ74" s="192"/>
      <c r="CA74" s="170">
        <f>BY74*BZ74</f>
        <v>0</v>
      </c>
      <c r="CC74" s="166"/>
      <c r="CE74" s="168"/>
      <c r="CF74" s="192"/>
      <c r="CG74" s="170">
        <f>CE74*CF74</f>
        <v>0</v>
      </c>
      <c r="CI74" s="166"/>
      <c r="CJ74" s="118"/>
      <c r="CK74" s="168"/>
      <c r="CL74" s="192"/>
      <c r="CM74" s="170">
        <f>CK74*CL74</f>
        <v>0</v>
      </c>
      <c r="CO74" s="166"/>
      <c r="CP74" s="118"/>
      <c r="CQ74" s="168"/>
      <c r="CR74" s="192"/>
      <c r="CS74" s="170">
        <f>CQ74*CR74</f>
        <v>0</v>
      </c>
      <c r="CX74" s="111"/>
      <c r="CY74" s="166"/>
      <c r="DA74" s="168"/>
      <c r="DB74" s="192"/>
      <c r="DC74" s="170">
        <f>DA74*DB74</f>
        <v>0</v>
      </c>
      <c r="DE74" s="166"/>
      <c r="DG74" s="168"/>
      <c r="DH74" s="192"/>
      <c r="DI74" s="170">
        <f>DG74*DH74</f>
        <v>0</v>
      </c>
      <c r="DK74" s="166"/>
      <c r="DL74" s="118"/>
      <c r="DM74" s="168"/>
      <c r="DN74" s="192"/>
      <c r="DO74" s="170">
        <f>DM74*DN74</f>
        <v>0</v>
      </c>
      <c r="DQ74" s="166"/>
      <c r="DR74" s="118"/>
      <c r="DS74" s="168"/>
      <c r="DT74" s="192"/>
      <c r="DU74" s="170">
        <f>DS74*DT74</f>
        <v>0</v>
      </c>
      <c r="DZ74" s="189"/>
      <c r="EA74" s="1126"/>
      <c r="EB74" s="486"/>
      <c r="EC74" s="150"/>
      <c r="EF74" s="163"/>
      <c r="EW74" s="159"/>
      <c r="EX74" s="159"/>
      <c r="EY74" s="161"/>
      <c r="EZ74" s="112"/>
      <c r="FD74" s="163"/>
      <c r="FU74" s="159"/>
      <c r="FV74" s="159"/>
      <c r="FW74" s="161"/>
      <c r="FX74" s="112"/>
    </row>
    <row r="75" spans="1:180" ht="19.5" customHeight="1" outlineLevel="2" x14ac:dyDescent="0.25">
      <c r="A75" s="150"/>
      <c r="B75" s="144"/>
      <c r="C75" s="1108" t="s">
        <v>175</v>
      </c>
      <c r="D75" s="892" t="s">
        <v>397</v>
      </c>
      <c r="E75" s="756" t="s">
        <v>398</v>
      </c>
      <c r="F75" s="756"/>
      <c r="G75" s="756"/>
      <c r="H75" s="756"/>
      <c r="I75" s="1091"/>
      <c r="J75" s="1110" t="str">
        <f t="shared" si="53"/>
        <v>provider</v>
      </c>
      <c r="K75" s="495"/>
      <c r="L75" s="1020"/>
      <c r="M75" s="189"/>
      <c r="N75" s="166"/>
      <c r="O75" s="165"/>
      <c r="P75" s="111"/>
      <c r="Q75" s="111"/>
      <c r="R75" s="111"/>
      <c r="S75" s="166"/>
      <c r="U75" s="477"/>
      <c r="V75" s="192"/>
      <c r="W75" s="527">
        <f t="shared" si="54"/>
        <v>0</v>
      </c>
      <c r="Y75" s="166"/>
      <c r="AA75" s="477"/>
      <c r="AB75" s="192"/>
      <c r="AC75" s="527">
        <f t="shared" si="55"/>
        <v>0</v>
      </c>
      <c r="AE75" s="166"/>
      <c r="AF75" s="118"/>
      <c r="AG75" s="477"/>
      <c r="AH75" s="192"/>
      <c r="AI75" s="527">
        <f t="shared" si="56"/>
        <v>0</v>
      </c>
      <c r="AK75" s="166"/>
      <c r="AL75" s="118"/>
      <c r="AM75" s="477"/>
      <c r="AN75" s="192"/>
      <c r="AO75" s="527">
        <f t="shared" si="57"/>
        <v>0</v>
      </c>
      <c r="AT75" s="111"/>
      <c r="AU75" s="166"/>
      <c r="AW75" s="168"/>
      <c r="AX75" s="192"/>
      <c r="AY75" s="170">
        <f t="shared" ref="AY75:AY83" si="58">AW75*AX75</f>
        <v>0</v>
      </c>
      <c r="BA75" s="166"/>
      <c r="BC75" s="168"/>
      <c r="BD75" s="192"/>
      <c r="BE75" s="170">
        <f t="shared" ref="BE75:BE83" si="59">BC75*BD75</f>
        <v>0</v>
      </c>
      <c r="BG75" s="166"/>
      <c r="BH75" s="118"/>
      <c r="BI75" s="168"/>
      <c r="BJ75" s="192"/>
      <c r="BK75" s="170">
        <f t="shared" ref="BK75:BK83" si="60">BI75*BJ75</f>
        <v>0</v>
      </c>
      <c r="BM75" s="166"/>
      <c r="BN75" s="118"/>
      <c r="BO75" s="168"/>
      <c r="BP75" s="192"/>
      <c r="BQ75" s="170">
        <f t="shared" ref="BQ75:BQ83" si="61">BO75*BP75</f>
        <v>0</v>
      </c>
      <c r="BV75" s="111"/>
      <c r="BW75" s="166"/>
      <c r="BY75" s="168"/>
      <c r="BZ75" s="192"/>
      <c r="CA75" s="170">
        <f t="shared" ref="CA75:CA83" si="62">BY75*BZ75</f>
        <v>0</v>
      </c>
      <c r="CC75" s="166"/>
      <c r="CE75" s="168"/>
      <c r="CF75" s="192"/>
      <c r="CG75" s="170">
        <f t="shared" ref="CG75:CG83" si="63">CE75*CF75</f>
        <v>0</v>
      </c>
      <c r="CI75" s="166"/>
      <c r="CJ75" s="118"/>
      <c r="CK75" s="168"/>
      <c r="CL75" s="192"/>
      <c r="CM75" s="170">
        <f t="shared" ref="CM75:CM83" si="64">CK75*CL75</f>
        <v>0</v>
      </c>
      <c r="CO75" s="166"/>
      <c r="CP75" s="118"/>
      <c r="CQ75" s="168"/>
      <c r="CR75" s="192"/>
      <c r="CS75" s="170">
        <f t="shared" ref="CS75:CS83" si="65">CQ75*CR75</f>
        <v>0</v>
      </c>
      <c r="CX75" s="111"/>
      <c r="CY75" s="166"/>
      <c r="DA75" s="168"/>
      <c r="DB75" s="192"/>
      <c r="DC75" s="170">
        <f t="shared" ref="DC75:DC83" si="66">DA75*DB75</f>
        <v>0</v>
      </c>
      <c r="DE75" s="166"/>
      <c r="DG75" s="168"/>
      <c r="DH75" s="192"/>
      <c r="DI75" s="170">
        <f t="shared" ref="DI75:DI83" si="67">DG75*DH75</f>
        <v>0</v>
      </c>
      <c r="DK75" s="166"/>
      <c r="DL75" s="118"/>
      <c r="DM75" s="168"/>
      <c r="DN75" s="192"/>
      <c r="DO75" s="170">
        <f t="shared" ref="DO75:DO83" si="68">DM75*DN75</f>
        <v>0</v>
      </c>
      <c r="DQ75" s="166"/>
      <c r="DR75" s="118"/>
      <c r="DS75" s="168"/>
      <c r="DT75" s="192"/>
      <c r="DU75" s="170">
        <f t="shared" ref="DU75:DU83" si="69">DS75*DT75</f>
        <v>0</v>
      </c>
      <c r="DZ75" s="189"/>
      <c r="EA75" s="485"/>
      <c r="EB75" s="486"/>
      <c r="EC75" s="150"/>
      <c r="EF75" s="163"/>
      <c r="EW75" s="159"/>
      <c r="EX75" s="159"/>
      <c r="EY75" s="161"/>
      <c r="EZ75" s="112"/>
      <c r="FD75" s="163"/>
      <c r="FU75" s="159"/>
      <c r="FV75" s="159"/>
      <c r="FW75" s="161"/>
      <c r="FX75" s="112"/>
    </row>
    <row r="76" spans="1:180" ht="25.5" customHeight="1" outlineLevel="2" x14ac:dyDescent="0.25">
      <c r="A76" s="150"/>
      <c r="B76" s="144"/>
      <c r="C76" s="1109" t="s">
        <v>176</v>
      </c>
      <c r="D76" s="894" t="s">
        <v>397</v>
      </c>
      <c r="E76" s="756" t="s">
        <v>398</v>
      </c>
      <c r="F76" s="756"/>
      <c r="G76" s="756"/>
      <c r="H76" s="756"/>
      <c r="I76" s="1091"/>
      <c r="J76" s="1110" t="str">
        <f t="shared" si="53"/>
        <v>provider</v>
      </c>
      <c r="K76" s="495"/>
      <c r="L76" s="1020"/>
      <c r="M76" s="189"/>
      <c r="N76" s="166"/>
      <c r="O76" s="165"/>
      <c r="P76" s="111"/>
      <c r="Q76" s="111"/>
      <c r="R76" s="111"/>
      <c r="S76" s="166"/>
      <c r="U76" s="477"/>
      <c r="V76" s="192"/>
      <c r="W76" s="527">
        <f t="shared" si="54"/>
        <v>0</v>
      </c>
      <c r="Y76" s="166"/>
      <c r="AA76" s="477"/>
      <c r="AB76" s="192"/>
      <c r="AC76" s="527">
        <f t="shared" si="55"/>
        <v>0</v>
      </c>
      <c r="AE76" s="166"/>
      <c r="AF76" s="118"/>
      <c r="AG76" s="477"/>
      <c r="AH76" s="192"/>
      <c r="AI76" s="527">
        <f t="shared" si="56"/>
        <v>0</v>
      </c>
      <c r="AK76" s="166"/>
      <c r="AL76" s="118"/>
      <c r="AM76" s="477"/>
      <c r="AN76" s="192"/>
      <c r="AO76" s="527">
        <f t="shared" si="57"/>
        <v>0</v>
      </c>
      <c r="AT76" s="111"/>
      <c r="AU76" s="166"/>
      <c r="AW76" s="168"/>
      <c r="AX76" s="192"/>
      <c r="AY76" s="170">
        <f t="shared" si="58"/>
        <v>0</v>
      </c>
      <c r="BA76" s="166"/>
      <c r="BC76" s="168"/>
      <c r="BD76" s="192"/>
      <c r="BE76" s="170">
        <f t="shared" si="59"/>
        <v>0</v>
      </c>
      <c r="BG76" s="166"/>
      <c r="BH76" s="118"/>
      <c r="BI76" s="168"/>
      <c r="BJ76" s="192"/>
      <c r="BK76" s="170">
        <f t="shared" si="60"/>
        <v>0</v>
      </c>
      <c r="BM76" s="166"/>
      <c r="BN76" s="118"/>
      <c r="BO76" s="168"/>
      <c r="BP76" s="192"/>
      <c r="BQ76" s="170">
        <f t="shared" si="61"/>
        <v>0</v>
      </c>
      <c r="BV76" s="111"/>
      <c r="BW76" s="166"/>
      <c r="BY76" s="168"/>
      <c r="BZ76" s="192"/>
      <c r="CA76" s="170">
        <f t="shared" si="62"/>
        <v>0</v>
      </c>
      <c r="CC76" s="166"/>
      <c r="CE76" s="168"/>
      <c r="CF76" s="192"/>
      <c r="CG76" s="170">
        <f t="shared" si="63"/>
        <v>0</v>
      </c>
      <c r="CI76" s="166"/>
      <c r="CJ76" s="118"/>
      <c r="CK76" s="168"/>
      <c r="CL76" s="192"/>
      <c r="CM76" s="170">
        <f t="shared" si="64"/>
        <v>0</v>
      </c>
      <c r="CO76" s="166"/>
      <c r="CP76" s="118"/>
      <c r="CQ76" s="168"/>
      <c r="CR76" s="192"/>
      <c r="CS76" s="170">
        <f t="shared" si="65"/>
        <v>0</v>
      </c>
      <c r="CX76" s="111"/>
      <c r="CY76" s="166"/>
      <c r="DA76" s="168"/>
      <c r="DB76" s="192"/>
      <c r="DC76" s="170">
        <f t="shared" si="66"/>
        <v>0</v>
      </c>
      <c r="DE76" s="166"/>
      <c r="DG76" s="168"/>
      <c r="DH76" s="192"/>
      <c r="DI76" s="170">
        <f t="shared" si="67"/>
        <v>0</v>
      </c>
      <c r="DK76" s="166"/>
      <c r="DL76" s="118"/>
      <c r="DM76" s="168"/>
      <c r="DN76" s="192"/>
      <c r="DO76" s="170">
        <f t="shared" si="68"/>
        <v>0</v>
      </c>
      <c r="DQ76" s="166"/>
      <c r="DR76" s="118"/>
      <c r="DS76" s="168"/>
      <c r="DT76" s="192"/>
      <c r="DU76" s="170">
        <f t="shared" si="69"/>
        <v>0</v>
      </c>
      <c r="DZ76" s="189"/>
      <c r="EA76" s="485"/>
      <c r="EB76" s="486"/>
      <c r="EC76" s="150"/>
      <c r="EF76" s="163"/>
      <c r="EW76" s="159"/>
      <c r="EX76" s="159"/>
      <c r="EY76" s="161"/>
      <c r="EZ76" s="112"/>
      <c r="FD76" s="163"/>
      <c r="FU76" s="159"/>
      <c r="FV76" s="159"/>
      <c r="FW76" s="161"/>
      <c r="FX76" s="112"/>
    </row>
    <row r="77" spans="1:180" ht="19.5" customHeight="1" outlineLevel="2" x14ac:dyDescent="0.25">
      <c r="A77" s="150"/>
      <c r="B77" s="144"/>
      <c r="C77" s="1109" t="s">
        <v>177</v>
      </c>
      <c r="D77" s="897" t="s">
        <v>397</v>
      </c>
      <c r="E77" s="1114" t="s">
        <v>398</v>
      </c>
      <c r="F77" s="795"/>
      <c r="G77" s="795"/>
      <c r="H77" s="795"/>
      <c r="I77" s="1115"/>
      <c r="J77" s="1110" t="str">
        <f t="shared" si="53"/>
        <v>provider</v>
      </c>
      <c r="K77" s="495"/>
      <c r="L77" s="1020"/>
      <c r="M77" s="189"/>
      <c r="N77" s="166"/>
      <c r="O77" s="165"/>
      <c r="P77" s="111"/>
      <c r="Q77" s="111"/>
      <c r="R77" s="111"/>
      <c r="S77" s="166"/>
      <c r="U77" s="477"/>
      <c r="V77" s="192"/>
      <c r="W77" s="527">
        <f t="shared" si="54"/>
        <v>0</v>
      </c>
      <c r="Y77" s="166"/>
      <c r="AA77" s="477"/>
      <c r="AB77" s="192"/>
      <c r="AC77" s="527">
        <f t="shared" si="55"/>
        <v>0</v>
      </c>
      <c r="AE77" s="166"/>
      <c r="AF77" s="118"/>
      <c r="AG77" s="477"/>
      <c r="AH77" s="192"/>
      <c r="AI77" s="527">
        <f t="shared" si="56"/>
        <v>0</v>
      </c>
      <c r="AK77" s="166"/>
      <c r="AL77" s="118"/>
      <c r="AM77" s="477"/>
      <c r="AN77" s="192"/>
      <c r="AO77" s="527">
        <f t="shared" si="57"/>
        <v>0</v>
      </c>
      <c r="AT77" s="111"/>
      <c r="AU77" s="166"/>
      <c r="AW77" s="168"/>
      <c r="AX77" s="192"/>
      <c r="AY77" s="170">
        <f t="shared" si="58"/>
        <v>0</v>
      </c>
      <c r="BA77" s="166"/>
      <c r="BC77" s="168"/>
      <c r="BD77" s="192"/>
      <c r="BE77" s="170">
        <f t="shared" si="59"/>
        <v>0</v>
      </c>
      <c r="BG77" s="166"/>
      <c r="BH77" s="118"/>
      <c r="BI77" s="168"/>
      <c r="BJ77" s="192"/>
      <c r="BK77" s="170">
        <f t="shared" si="60"/>
        <v>0</v>
      </c>
      <c r="BM77" s="166"/>
      <c r="BN77" s="118"/>
      <c r="BO77" s="168"/>
      <c r="BP77" s="192"/>
      <c r="BQ77" s="170">
        <f t="shared" si="61"/>
        <v>0</v>
      </c>
      <c r="BV77" s="111"/>
      <c r="BW77" s="166"/>
      <c r="BY77" s="168"/>
      <c r="BZ77" s="192"/>
      <c r="CA77" s="170">
        <f t="shared" si="62"/>
        <v>0</v>
      </c>
      <c r="CC77" s="166"/>
      <c r="CE77" s="168"/>
      <c r="CF77" s="192"/>
      <c r="CG77" s="170">
        <f t="shared" si="63"/>
        <v>0</v>
      </c>
      <c r="CI77" s="166"/>
      <c r="CJ77" s="118"/>
      <c r="CK77" s="168"/>
      <c r="CL77" s="192"/>
      <c r="CM77" s="170">
        <f t="shared" si="64"/>
        <v>0</v>
      </c>
      <c r="CO77" s="166"/>
      <c r="CP77" s="118"/>
      <c r="CQ77" s="168"/>
      <c r="CR77" s="192"/>
      <c r="CS77" s="170">
        <f t="shared" si="65"/>
        <v>0</v>
      </c>
      <c r="CX77" s="111"/>
      <c r="CY77" s="166"/>
      <c r="DA77" s="168"/>
      <c r="DB77" s="192"/>
      <c r="DC77" s="170">
        <f t="shared" si="66"/>
        <v>0</v>
      </c>
      <c r="DE77" s="166"/>
      <c r="DG77" s="168"/>
      <c r="DH77" s="192"/>
      <c r="DI77" s="170">
        <f t="shared" si="67"/>
        <v>0</v>
      </c>
      <c r="DK77" s="166"/>
      <c r="DL77" s="118"/>
      <c r="DM77" s="168"/>
      <c r="DN77" s="192"/>
      <c r="DO77" s="170">
        <f t="shared" si="68"/>
        <v>0</v>
      </c>
      <c r="DQ77" s="166"/>
      <c r="DR77" s="118"/>
      <c r="DS77" s="168"/>
      <c r="DT77" s="192"/>
      <c r="DU77" s="170">
        <f t="shared" si="69"/>
        <v>0</v>
      </c>
      <c r="DZ77" s="189"/>
      <c r="EA77" s="485"/>
      <c r="EB77" s="486"/>
      <c r="EC77" s="150"/>
      <c r="EF77" s="163"/>
      <c r="EW77" s="159"/>
      <c r="EX77" s="159"/>
      <c r="EY77" s="161"/>
      <c r="EZ77" s="112"/>
      <c r="FD77" s="163"/>
      <c r="FU77" s="159"/>
      <c r="FV77" s="159"/>
      <c r="FW77" s="161"/>
      <c r="FX77" s="112"/>
    </row>
    <row r="78" spans="1:180" ht="18" customHeight="1" outlineLevel="2" x14ac:dyDescent="0.25">
      <c r="A78" s="150"/>
      <c r="B78" s="144"/>
      <c r="C78" s="1109" t="s">
        <v>178</v>
      </c>
      <c r="D78" s="892" t="s">
        <v>397</v>
      </c>
      <c r="E78" s="773" t="s">
        <v>398</v>
      </c>
      <c r="F78" s="1080"/>
      <c r="G78" s="1080"/>
      <c r="H78" s="1080"/>
      <c r="I78" s="1116"/>
      <c r="J78" s="1110" t="str">
        <f t="shared" si="53"/>
        <v>provider</v>
      </c>
      <c r="K78" s="495"/>
      <c r="L78" s="1020"/>
      <c r="M78" s="189"/>
      <c r="N78" s="166"/>
      <c r="O78" s="165"/>
      <c r="P78" s="111"/>
      <c r="Q78" s="111"/>
      <c r="R78" s="111"/>
      <c r="S78" s="166"/>
      <c r="U78" s="477"/>
      <c r="V78" s="192"/>
      <c r="W78" s="527">
        <f t="shared" si="54"/>
        <v>0</v>
      </c>
      <c r="Y78" s="166"/>
      <c r="AA78" s="477"/>
      <c r="AB78" s="192"/>
      <c r="AC78" s="527">
        <f t="shared" si="55"/>
        <v>0</v>
      </c>
      <c r="AE78" s="166"/>
      <c r="AF78" s="118"/>
      <c r="AG78" s="477"/>
      <c r="AH78" s="192"/>
      <c r="AI78" s="527">
        <f t="shared" si="56"/>
        <v>0</v>
      </c>
      <c r="AK78" s="166"/>
      <c r="AL78" s="118"/>
      <c r="AM78" s="477"/>
      <c r="AN78" s="192"/>
      <c r="AO78" s="527">
        <f t="shared" si="57"/>
        <v>0</v>
      </c>
      <c r="AT78" s="111"/>
      <c r="AU78" s="166"/>
      <c r="AW78" s="168"/>
      <c r="AX78" s="192"/>
      <c r="AY78" s="170">
        <f t="shared" si="58"/>
        <v>0</v>
      </c>
      <c r="BA78" s="166"/>
      <c r="BC78" s="168"/>
      <c r="BD78" s="192"/>
      <c r="BE78" s="170">
        <f t="shared" si="59"/>
        <v>0</v>
      </c>
      <c r="BG78" s="166"/>
      <c r="BH78" s="118"/>
      <c r="BI78" s="168"/>
      <c r="BJ78" s="192"/>
      <c r="BK78" s="170">
        <f t="shared" si="60"/>
        <v>0</v>
      </c>
      <c r="BM78" s="166"/>
      <c r="BN78" s="118"/>
      <c r="BO78" s="168"/>
      <c r="BP78" s="192"/>
      <c r="BQ78" s="170">
        <f t="shared" si="61"/>
        <v>0</v>
      </c>
      <c r="BV78" s="111"/>
      <c r="BW78" s="166"/>
      <c r="BY78" s="168"/>
      <c r="BZ78" s="192"/>
      <c r="CA78" s="170">
        <f t="shared" si="62"/>
        <v>0</v>
      </c>
      <c r="CC78" s="166"/>
      <c r="CE78" s="168"/>
      <c r="CF78" s="192"/>
      <c r="CG78" s="170">
        <f t="shared" si="63"/>
        <v>0</v>
      </c>
      <c r="CI78" s="166"/>
      <c r="CJ78" s="118"/>
      <c r="CK78" s="168"/>
      <c r="CL78" s="192"/>
      <c r="CM78" s="170">
        <f t="shared" si="64"/>
        <v>0</v>
      </c>
      <c r="CO78" s="166"/>
      <c r="CP78" s="118"/>
      <c r="CQ78" s="168"/>
      <c r="CR78" s="192"/>
      <c r="CS78" s="170">
        <f t="shared" si="65"/>
        <v>0</v>
      </c>
      <c r="CX78" s="111"/>
      <c r="CY78" s="166"/>
      <c r="DA78" s="168"/>
      <c r="DB78" s="192"/>
      <c r="DC78" s="170">
        <f t="shared" si="66"/>
        <v>0</v>
      </c>
      <c r="DE78" s="166"/>
      <c r="DG78" s="168"/>
      <c r="DH78" s="192"/>
      <c r="DI78" s="170">
        <f t="shared" si="67"/>
        <v>0</v>
      </c>
      <c r="DK78" s="166"/>
      <c r="DL78" s="118"/>
      <c r="DM78" s="168"/>
      <c r="DN78" s="192"/>
      <c r="DO78" s="170">
        <f t="shared" si="68"/>
        <v>0</v>
      </c>
      <c r="DQ78" s="166"/>
      <c r="DR78" s="118"/>
      <c r="DS78" s="168"/>
      <c r="DT78" s="192"/>
      <c r="DU78" s="170">
        <f t="shared" si="69"/>
        <v>0</v>
      </c>
      <c r="DZ78" s="189"/>
      <c r="EA78" s="485"/>
      <c r="EB78" s="486"/>
      <c r="EC78" s="150"/>
      <c r="EF78" s="163"/>
      <c r="EW78" s="159"/>
      <c r="EX78" s="159"/>
      <c r="EY78" s="161"/>
      <c r="EZ78" s="112"/>
      <c r="FD78" s="163"/>
      <c r="FU78" s="159"/>
      <c r="FV78" s="159"/>
      <c r="FW78" s="161"/>
      <c r="FX78" s="112"/>
    </row>
    <row r="79" spans="1:180" ht="23.25" customHeight="1" outlineLevel="2" x14ac:dyDescent="0.25">
      <c r="A79" s="150"/>
      <c r="B79" s="144"/>
      <c r="C79" s="1109" t="s">
        <v>179</v>
      </c>
      <c r="D79" s="894" t="s">
        <v>397</v>
      </c>
      <c r="E79" s="756" t="s">
        <v>398</v>
      </c>
      <c r="F79" s="756"/>
      <c r="G79" s="756"/>
      <c r="H79" s="756"/>
      <c r="I79" s="1091"/>
      <c r="J79" s="1110" t="str">
        <f t="shared" si="53"/>
        <v>provider</v>
      </c>
      <c r="K79" s="495"/>
      <c r="L79" s="1020"/>
      <c r="M79" s="189"/>
      <c r="N79" s="166"/>
      <c r="O79" s="165"/>
      <c r="P79" s="111"/>
      <c r="Q79" s="111"/>
      <c r="R79" s="111"/>
      <c r="S79" s="166"/>
      <c r="U79" s="477"/>
      <c r="V79" s="192"/>
      <c r="W79" s="527">
        <f t="shared" si="54"/>
        <v>0</v>
      </c>
      <c r="Y79" s="166"/>
      <c r="AA79" s="477"/>
      <c r="AB79" s="192"/>
      <c r="AC79" s="527">
        <f t="shared" si="55"/>
        <v>0</v>
      </c>
      <c r="AE79" s="166"/>
      <c r="AF79" s="118"/>
      <c r="AG79" s="477"/>
      <c r="AH79" s="192"/>
      <c r="AI79" s="527">
        <f t="shared" si="56"/>
        <v>0</v>
      </c>
      <c r="AK79" s="166"/>
      <c r="AL79" s="118"/>
      <c r="AM79" s="477"/>
      <c r="AN79" s="192"/>
      <c r="AO79" s="527">
        <f t="shared" si="57"/>
        <v>0</v>
      </c>
      <c r="AT79" s="111"/>
      <c r="AU79" s="166"/>
      <c r="AW79" s="168"/>
      <c r="AX79" s="192"/>
      <c r="AY79" s="170">
        <f t="shared" si="58"/>
        <v>0</v>
      </c>
      <c r="BA79" s="166"/>
      <c r="BC79" s="168"/>
      <c r="BD79" s="192"/>
      <c r="BE79" s="170">
        <f t="shared" si="59"/>
        <v>0</v>
      </c>
      <c r="BG79" s="166"/>
      <c r="BH79" s="118"/>
      <c r="BI79" s="168"/>
      <c r="BJ79" s="192"/>
      <c r="BK79" s="170">
        <f t="shared" si="60"/>
        <v>0</v>
      </c>
      <c r="BM79" s="166"/>
      <c r="BN79" s="118"/>
      <c r="BO79" s="168"/>
      <c r="BP79" s="192"/>
      <c r="BQ79" s="170">
        <f t="shared" si="61"/>
        <v>0</v>
      </c>
      <c r="BV79" s="111"/>
      <c r="BW79" s="166"/>
      <c r="BY79" s="168"/>
      <c r="BZ79" s="192"/>
      <c r="CA79" s="170">
        <f t="shared" si="62"/>
        <v>0</v>
      </c>
      <c r="CC79" s="166"/>
      <c r="CE79" s="168"/>
      <c r="CF79" s="192"/>
      <c r="CG79" s="170">
        <f t="shared" si="63"/>
        <v>0</v>
      </c>
      <c r="CI79" s="166"/>
      <c r="CJ79" s="118"/>
      <c r="CK79" s="168"/>
      <c r="CL79" s="192"/>
      <c r="CM79" s="170">
        <f t="shared" si="64"/>
        <v>0</v>
      </c>
      <c r="CO79" s="166"/>
      <c r="CP79" s="118"/>
      <c r="CQ79" s="168"/>
      <c r="CR79" s="192"/>
      <c r="CS79" s="170">
        <f t="shared" si="65"/>
        <v>0</v>
      </c>
      <c r="CX79" s="111"/>
      <c r="CY79" s="166"/>
      <c r="DA79" s="168"/>
      <c r="DB79" s="192"/>
      <c r="DC79" s="170">
        <f t="shared" si="66"/>
        <v>0</v>
      </c>
      <c r="DE79" s="166"/>
      <c r="DG79" s="168"/>
      <c r="DH79" s="192"/>
      <c r="DI79" s="170">
        <f t="shared" si="67"/>
        <v>0</v>
      </c>
      <c r="DK79" s="166"/>
      <c r="DL79" s="118"/>
      <c r="DM79" s="168"/>
      <c r="DN79" s="192"/>
      <c r="DO79" s="170">
        <f t="shared" si="68"/>
        <v>0</v>
      </c>
      <c r="DQ79" s="166"/>
      <c r="DR79" s="118"/>
      <c r="DS79" s="168"/>
      <c r="DT79" s="192"/>
      <c r="DU79" s="170">
        <f t="shared" si="69"/>
        <v>0</v>
      </c>
      <c r="DZ79" s="189"/>
      <c r="EA79" s="485"/>
      <c r="EB79" s="486"/>
      <c r="EC79" s="150"/>
      <c r="EF79" s="163"/>
      <c r="EW79" s="159"/>
      <c r="EX79" s="159"/>
      <c r="EY79" s="161"/>
      <c r="EZ79" s="112"/>
      <c r="FD79" s="163"/>
      <c r="FU79" s="159"/>
      <c r="FV79" s="159"/>
      <c r="FW79" s="161"/>
      <c r="FX79" s="112"/>
    </row>
    <row r="80" spans="1:180" ht="33" customHeight="1" outlineLevel="2" x14ac:dyDescent="0.25">
      <c r="A80" s="150"/>
      <c r="B80" s="144"/>
      <c r="C80" s="1076" t="s">
        <v>180</v>
      </c>
      <c r="D80" s="1102" t="s">
        <v>397</v>
      </c>
      <c r="E80" s="795" t="s">
        <v>398</v>
      </c>
      <c r="F80" s="795"/>
      <c r="G80" s="795"/>
      <c r="H80" s="795"/>
      <c r="I80" s="1103"/>
      <c r="J80" s="643" t="str">
        <f t="shared" si="53"/>
        <v>provider</v>
      </c>
      <c r="K80" s="495"/>
      <c r="L80" s="1020"/>
      <c r="M80" s="189"/>
      <c r="N80" s="166"/>
      <c r="O80" s="165"/>
      <c r="P80" s="111"/>
      <c r="Q80" s="111"/>
      <c r="R80" s="111"/>
      <c r="S80" s="166"/>
      <c r="U80" s="477"/>
      <c r="V80" s="192"/>
      <c r="W80" s="527">
        <f t="shared" si="54"/>
        <v>0</v>
      </c>
      <c r="Y80" s="166"/>
      <c r="AA80" s="477"/>
      <c r="AB80" s="192"/>
      <c r="AC80" s="527">
        <f t="shared" si="55"/>
        <v>0</v>
      </c>
      <c r="AE80" s="166"/>
      <c r="AF80" s="118"/>
      <c r="AG80" s="477"/>
      <c r="AH80" s="192"/>
      <c r="AI80" s="527">
        <f t="shared" si="56"/>
        <v>0</v>
      </c>
      <c r="AK80" s="166"/>
      <c r="AL80" s="118"/>
      <c r="AM80" s="477"/>
      <c r="AN80" s="192"/>
      <c r="AO80" s="527">
        <f t="shared" si="57"/>
        <v>0</v>
      </c>
      <c r="AT80" s="111"/>
      <c r="AU80" s="166"/>
      <c r="AW80" s="168"/>
      <c r="AX80" s="192"/>
      <c r="AY80" s="170">
        <f t="shared" si="58"/>
        <v>0</v>
      </c>
      <c r="BA80" s="166"/>
      <c r="BC80" s="168"/>
      <c r="BD80" s="192"/>
      <c r="BE80" s="170">
        <f t="shared" si="59"/>
        <v>0</v>
      </c>
      <c r="BG80" s="166"/>
      <c r="BH80" s="118"/>
      <c r="BI80" s="168"/>
      <c r="BJ80" s="192"/>
      <c r="BK80" s="170">
        <f t="shared" si="60"/>
        <v>0</v>
      </c>
      <c r="BM80" s="166"/>
      <c r="BN80" s="118"/>
      <c r="BO80" s="168"/>
      <c r="BP80" s="192"/>
      <c r="BQ80" s="170">
        <f t="shared" si="61"/>
        <v>0</v>
      </c>
      <c r="BV80" s="111"/>
      <c r="BW80" s="166"/>
      <c r="BY80" s="168"/>
      <c r="BZ80" s="192"/>
      <c r="CA80" s="170">
        <f t="shared" si="62"/>
        <v>0</v>
      </c>
      <c r="CC80" s="166"/>
      <c r="CE80" s="168"/>
      <c r="CF80" s="192"/>
      <c r="CG80" s="170">
        <f t="shared" si="63"/>
        <v>0</v>
      </c>
      <c r="CI80" s="166"/>
      <c r="CJ80" s="118"/>
      <c r="CK80" s="168"/>
      <c r="CL80" s="192"/>
      <c r="CM80" s="170">
        <f t="shared" si="64"/>
        <v>0</v>
      </c>
      <c r="CO80" s="166"/>
      <c r="CP80" s="118"/>
      <c r="CQ80" s="168"/>
      <c r="CR80" s="192"/>
      <c r="CS80" s="170">
        <f t="shared" si="65"/>
        <v>0</v>
      </c>
      <c r="CX80" s="111"/>
      <c r="CY80" s="166"/>
      <c r="DA80" s="168"/>
      <c r="DB80" s="192"/>
      <c r="DC80" s="170">
        <f t="shared" si="66"/>
        <v>0</v>
      </c>
      <c r="DE80" s="166"/>
      <c r="DG80" s="168"/>
      <c r="DH80" s="192"/>
      <c r="DI80" s="170">
        <f t="shared" si="67"/>
        <v>0</v>
      </c>
      <c r="DK80" s="166"/>
      <c r="DL80" s="118"/>
      <c r="DM80" s="168"/>
      <c r="DN80" s="192"/>
      <c r="DO80" s="170">
        <f t="shared" si="68"/>
        <v>0</v>
      </c>
      <c r="DQ80" s="166"/>
      <c r="DR80" s="118"/>
      <c r="DS80" s="168"/>
      <c r="DT80" s="192"/>
      <c r="DU80" s="170">
        <f t="shared" si="69"/>
        <v>0</v>
      </c>
      <c r="DZ80" s="189"/>
      <c r="EA80" s="485"/>
      <c r="EB80" s="486"/>
      <c r="EC80" s="150"/>
      <c r="EF80" s="163"/>
      <c r="EW80" s="159"/>
      <c r="EX80" s="159"/>
      <c r="EY80" s="161"/>
      <c r="EZ80" s="112"/>
      <c r="FD80" s="163"/>
      <c r="FU80" s="159"/>
      <c r="FV80" s="159"/>
      <c r="FW80" s="161"/>
      <c r="FX80" s="112"/>
    </row>
    <row r="81" spans="1:180" ht="25.5" customHeight="1" outlineLevel="2" x14ac:dyDescent="0.25">
      <c r="A81" s="150"/>
      <c r="B81" s="144"/>
      <c r="C81" s="1109" t="s">
        <v>181</v>
      </c>
      <c r="D81" s="894" t="s">
        <v>397</v>
      </c>
      <c r="E81" s="756" t="s">
        <v>398</v>
      </c>
      <c r="F81" s="756"/>
      <c r="G81" s="756"/>
      <c r="H81" s="756"/>
      <c r="I81" s="1104"/>
      <c r="J81" s="1099" t="str">
        <f t="shared" si="53"/>
        <v>provider</v>
      </c>
      <c r="K81" s="1110"/>
      <c r="L81" s="1020"/>
      <c r="M81" s="189"/>
      <c r="N81" s="166"/>
      <c r="O81" s="165"/>
      <c r="P81" s="111"/>
      <c r="Q81" s="111"/>
      <c r="R81" s="111"/>
      <c r="S81" s="166"/>
      <c r="U81" s="477"/>
      <c r="V81" s="192"/>
      <c r="W81" s="527">
        <f t="shared" si="54"/>
        <v>0</v>
      </c>
      <c r="Y81" s="166"/>
      <c r="AA81" s="477"/>
      <c r="AB81" s="192"/>
      <c r="AC81" s="527">
        <f t="shared" si="55"/>
        <v>0</v>
      </c>
      <c r="AE81" s="166"/>
      <c r="AF81" s="118"/>
      <c r="AG81" s="477"/>
      <c r="AH81" s="192"/>
      <c r="AI81" s="527">
        <f t="shared" si="56"/>
        <v>0</v>
      </c>
      <c r="AK81" s="166"/>
      <c r="AL81" s="118"/>
      <c r="AM81" s="477"/>
      <c r="AN81" s="192"/>
      <c r="AO81" s="527">
        <f t="shared" si="57"/>
        <v>0</v>
      </c>
      <c r="AT81" s="111"/>
      <c r="AU81" s="166"/>
      <c r="AW81" s="168"/>
      <c r="AX81" s="192"/>
      <c r="AY81" s="170">
        <f t="shared" si="58"/>
        <v>0</v>
      </c>
      <c r="BA81" s="166"/>
      <c r="BC81" s="168"/>
      <c r="BD81" s="192"/>
      <c r="BE81" s="170">
        <f t="shared" si="59"/>
        <v>0</v>
      </c>
      <c r="BG81" s="166"/>
      <c r="BH81" s="118"/>
      <c r="BI81" s="168"/>
      <c r="BJ81" s="192"/>
      <c r="BK81" s="170">
        <f t="shared" si="60"/>
        <v>0</v>
      </c>
      <c r="BM81" s="166"/>
      <c r="BN81" s="118"/>
      <c r="BO81" s="168"/>
      <c r="BP81" s="192"/>
      <c r="BQ81" s="170">
        <f t="shared" si="61"/>
        <v>0</v>
      </c>
      <c r="BV81" s="111"/>
      <c r="BW81" s="166"/>
      <c r="BY81" s="168"/>
      <c r="BZ81" s="192"/>
      <c r="CA81" s="170">
        <f t="shared" si="62"/>
        <v>0</v>
      </c>
      <c r="CC81" s="166"/>
      <c r="CE81" s="168"/>
      <c r="CF81" s="192"/>
      <c r="CG81" s="170">
        <f t="shared" si="63"/>
        <v>0</v>
      </c>
      <c r="CI81" s="166"/>
      <c r="CJ81" s="118"/>
      <c r="CK81" s="168"/>
      <c r="CL81" s="192"/>
      <c r="CM81" s="170">
        <f t="shared" si="64"/>
        <v>0</v>
      </c>
      <c r="CO81" s="166"/>
      <c r="CP81" s="118"/>
      <c r="CQ81" s="168"/>
      <c r="CR81" s="192"/>
      <c r="CS81" s="170">
        <f t="shared" si="65"/>
        <v>0</v>
      </c>
      <c r="CX81" s="111"/>
      <c r="CY81" s="166"/>
      <c r="DA81" s="168"/>
      <c r="DB81" s="192"/>
      <c r="DC81" s="170">
        <f t="shared" si="66"/>
        <v>0</v>
      </c>
      <c r="DE81" s="166"/>
      <c r="DG81" s="168"/>
      <c r="DH81" s="192"/>
      <c r="DI81" s="170">
        <f t="shared" si="67"/>
        <v>0</v>
      </c>
      <c r="DK81" s="166"/>
      <c r="DL81" s="118"/>
      <c r="DM81" s="168"/>
      <c r="DN81" s="192"/>
      <c r="DO81" s="170">
        <f t="shared" si="68"/>
        <v>0</v>
      </c>
      <c r="DQ81" s="166"/>
      <c r="DR81" s="118"/>
      <c r="DS81" s="168"/>
      <c r="DT81" s="192"/>
      <c r="DU81" s="170">
        <f t="shared" si="69"/>
        <v>0</v>
      </c>
      <c r="DZ81" s="189"/>
      <c r="EA81" s="485"/>
      <c r="EB81" s="486"/>
      <c r="EC81" s="150"/>
      <c r="EF81" s="163"/>
      <c r="EW81" s="159"/>
      <c r="EX81" s="159"/>
      <c r="EY81" s="161"/>
      <c r="EZ81" s="112"/>
      <c r="FD81" s="163"/>
      <c r="FU81" s="159"/>
      <c r="FV81" s="159"/>
      <c r="FW81" s="161"/>
      <c r="FX81" s="112"/>
    </row>
    <row r="82" spans="1:180" ht="27" customHeight="1" outlineLevel="2" x14ac:dyDescent="0.25">
      <c r="A82" s="150"/>
      <c r="B82" s="144"/>
      <c r="C82" s="1076" t="s">
        <v>182</v>
      </c>
      <c r="D82" s="1101" t="s">
        <v>397</v>
      </c>
      <c r="E82" s="756" t="s">
        <v>398</v>
      </c>
      <c r="F82" s="756"/>
      <c r="G82" s="756"/>
      <c r="H82" s="756"/>
      <c r="I82" s="1104"/>
      <c r="J82" s="1118" t="str">
        <f t="shared" si="53"/>
        <v>provider</v>
      </c>
      <c r="K82" s="495"/>
      <c r="L82" s="1020"/>
      <c r="M82" s="189"/>
      <c r="N82" s="166"/>
      <c r="O82" s="165"/>
      <c r="P82" s="111"/>
      <c r="Q82" s="111"/>
      <c r="R82" s="111"/>
      <c r="S82" s="166"/>
      <c r="U82" s="477"/>
      <c r="V82" s="192"/>
      <c r="W82" s="527">
        <f t="shared" si="54"/>
        <v>0</v>
      </c>
      <c r="Y82" s="166"/>
      <c r="AA82" s="477"/>
      <c r="AB82" s="192"/>
      <c r="AC82" s="527">
        <f t="shared" si="55"/>
        <v>0</v>
      </c>
      <c r="AE82" s="166"/>
      <c r="AF82" s="118"/>
      <c r="AG82" s="477"/>
      <c r="AH82" s="192"/>
      <c r="AI82" s="527">
        <f t="shared" si="56"/>
        <v>0</v>
      </c>
      <c r="AK82" s="166"/>
      <c r="AL82" s="118"/>
      <c r="AM82" s="477"/>
      <c r="AN82" s="192"/>
      <c r="AO82" s="527">
        <f t="shared" si="57"/>
        <v>0</v>
      </c>
      <c r="AT82" s="111"/>
      <c r="AU82" s="166"/>
      <c r="AW82" s="168"/>
      <c r="AX82" s="192"/>
      <c r="AY82" s="170">
        <f t="shared" si="58"/>
        <v>0</v>
      </c>
      <c r="BA82" s="166"/>
      <c r="BC82" s="168"/>
      <c r="BD82" s="192"/>
      <c r="BE82" s="170">
        <f t="shared" si="59"/>
        <v>0</v>
      </c>
      <c r="BG82" s="166"/>
      <c r="BH82" s="118"/>
      <c r="BI82" s="168"/>
      <c r="BJ82" s="192"/>
      <c r="BK82" s="170">
        <f t="shared" si="60"/>
        <v>0</v>
      </c>
      <c r="BM82" s="166"/>
      <c r="BN82" s="118"/>
      <c r="BO82" s="168"/>
      <c r="BP82" s="192"/>
      <c r="BQ82" s="170">
        <f t="shared" si="61"/>
        <v>0</v>
      </c>
      <c r="BV82" s="111"/>
      <c r="BW82" s="166"/>
      <c r="BY82" s="168"/>
      <c r="BZ82" s="192"/>
      <c r="CA82" s="170">
        <f t="shared" si="62"/>
        <v>0</v>
      </c>
      <c r="CC82" s="166"/>
      <c r="CE82" s="168"/>
      <c r="CF82" s="192"/>
      <c r="CG82" s="170">
        <f t="shared" si="63"/>
        <v>0</v>
      </c>
      <c r="CI82" s="166"/>
      <c r="CJ82" s="118"/>
      <c r="CK82" s="168"/>
      <c r="CL82" s="192"/>
      <c r="CM82" s="170">
        <f t="shared" si="64"/>
        <v>0</v>
      </c>
      <c r="CO82" s="166"/>
      <c r="CP82" s="118"/>
      <c r="CQ82" s="168"/>
      <c r="CR82" s="192"/>
      <c r="CS82" s="170">
        <f t="shared" si="65"/>
        <v>0</v>
      </c>
      <c r="CX82" s="111"/>
      <c r="CY82" s="166"/>
      <c r="DA82" s="168"/>
      <c r="DB82" s="192"/>
      <c r="DC82" s="170">
        <f t="shared" si="66"/>
        <v>0</v>
      </c>
      <c r="DE82" s="166"/>
      <c r="DG82" s="168"/>
      <c r="DH82" s="192"/>
      <c r="DI82" s="170">
        <f t="shared" si="67"/>
        <v>0</v>
      </c>
      <c r="DK82" s="166"/>
      <c r="DL82" s="118"/>
      <c r="DM82" s="168"/>
      <c r="DN82" s="192"/>
      <c r="DO82" s="170">
        <f t="shared" si="68"/>
        <v>0</v>
      </c>
      <c r="DQ82" s="166"/>
      <c r="DR82" s="118"/>
      <c r="DS82" s="168"/>
      <c r="DT82" s="192"/>
      <c r="DU82" s="170">
        <f t="shared" si="69"/>
        <v>0</v>
      </c>
      <c r="DZ82" s="189"/>
      <c r="EA82" s="485"/>
      <c r="EB82" s="486"/>
      <c r="EC82" s="150"/>
      <c r="EF82" s="163"/>
      <c r="EW82" s="159"/>
      <c r="EX82" s="159"/>
      <c r="EY82" s="161"/>
      <c r="EZ82" s="112"/>
      <c r="FD82" s="163"/>
      <c r="FU82" s="159"/>
      <c r="FV82" s="159"/>
      <c r="FW82" s="161"/>
      <c r="FX82" s="112"/>
    </row>
    <row r="83" spans="1:180" ht="51.75" customHeight="1" outlineLevel="2" thickBot="1" x14ac:dyDescent="0.3">
      <c r="A83" s="150"/>
      <c r="B83" s="144"/>
      <c r="C83" s="1078" t="s">
        <v>183</v>
      </c>
      <c r="D83" s="1098" t="s">
        <v>397</v>
      </c>
      <c r="E83" s="804" t="s">
        <v>398</v>
      </c>
      <c r="F83" s="804"/>
      <c r="G83" s="804"/>
      <c r="H83" s="804"/>
      <c r="I83" s="804"/>
      <c r="J83" s="1117" t="str">
        <f t="shared" si="53"/>
        <v>provider</v>
      </c>
      <c r="K83" s="1079"/>
      <c r="L83" s="1012"/>
      <c r="M83" s="189"/>
      <c r="N83" s="166"/>
      <c r="O83" s="165"/>
      <c r="P83" s="111"/>
      <c r="Q83" s="111"/>
      <c r="R83" s="111"/>
      <c r="S83" s="166"/>
      <c r="U83" s="479"/>
      <c r="V83" s="517"/>
      <c r="W83" s="1125">
        <f t="shared" si="54"/>
        <v>0</v>
      </c>
      <c r="Y83" s="166"/>
      <c r="AA83" s="479"/>
      <c r="AB83" s="517"/>
      <c r="AC83" s="1125">
        <f t="shared" si="55"/>
        <v>0</v>
      </c>
      <c r="AE83" s="166"/>
      <c r="AF83" s="118"/>
      <c r="AG83" s="479"/>
      <c r="AH83" s="517"/>
      <c r="AI83" s="1125">
        <f t="shared" si="56"/>
        <v>0</v>
      </c>
      <c r="AK83" s="166"/>
      <c r="AL83" s="118"/>
      <c r="AM83" s="479"/>
      <c r="AN83" s="517"/>
      <c r="AO83" s="1125">
        <f t="shared" si="57"/>
        <v>0</v>
      </c>
      <c r="AT83" s="111"/>
      <c r="AU83" s="166"/>
      <c r="AW83" s="168"/>
      <c r="AX83" s="192"/>
      <c r="AY83" s="170">
        <f t="shared" si="58"/>
        <v>0</v>
      </c>
      <c r="BA83" s="166"/>
      <c r="BC83" s="168"/>
      <c r="BD83" s="192"/>
      <c r="BE83" s="170">
        <f t="shared" si="59"/>
        <v>0</v>
      </c>
      <c r="BG83" s="166"/>
      <c r="BH83" s="118"/>
      <c r="BI83" s="168"/>
      <c r="BJ83" s="192"/>
      <c r="BK83" s="170">
        <f t="shared" si="60"/>
        <v>0</v>
      </c>
      <c r="BM83" s="166"/>
      <c r="BN83" s="118"/>
      <c r="BO83" s="168"/>
      <c r="BP83" s="192"/>
      <c r="BQ83" s="170">
        <f t="shared" si="61"/>
        <v>0</v>
      </c>
      <c r="BV83" s="111"/>
      <c r="BW83" s="166"/>
      <c r="BY83" s="168"/>
      <c r="BZ83" s="192"/>
      <c r="CA83" s="170">
        <f t="shared" si="62"/>
        <v>0</v>
      </c>
      <c r="CC83" s="166"/>
      <c r="CE83" s="168"/>
      <c r="CF83" s="192"/>
      <c r="CG83" s="170">
        <f t="shared" si="63"/>
        <v>0</v>
      </c>
      <c r="CI83" s="166"/>
      <c r="CJ83" s="118"/>
      <c r="CK83" s="168"/>
      <c r="CL83" s="192"/>
      <c r="CM83" s="170">
        <f t="shared" si="64"/>
        <v>0</v>
      </c>
      <c r="CO83" s="166"/>
      <c r="CP83" s="118"/>
      <c r="CQ83" s="168"/>
      <c r="CR83" s="192"/>
      <c r="CS83" s="170">
        <f t="shared" si="65"/>
        <v>0</v>
      </c>
      <c r="CX83" s="111"/>
      <c r="CY83" s="166"/>
      <c r="DA83" s="168"/>
      <c r="DB83" s="192"/>
      <c r="DC83" s="170">
        <f t="shared" si="66"/>
        <v>0</v>
      </c>
      <c r="DE83" s="166"/>
      <c r="DG83" s="168"/>
      <c r="DH83" s="192"/>
      <c r="DI83" s="170">
        <f t="shared" si="67"/>
        <v>0</v>
      </c>
      <c r="DK83" s="166"/>
      <c r="DL83" s="118"/>
      <c r="DM83" s="168"/>
      <c r="DN83" s="192"/>
      <c r="DO83" s="170">
        <f t="shared" si="68"/>
        <v>0</v>
      </c>
      <c r="DQ83" s="166"/>
      <c r="DR83" s="118"/>
      <c r="DS83" s="168"/>
      <c r="DT83" s="192"/>
      <c r="DU83" s="170">
        <f t="shared" si="69"/>
        <v>0</v>
      </c>
      <c r="DZ83" s="189"/>
      <c r="EA83" s="487"/>
      <c r="EB83" s="488"/>
      <c r="EC83" s="150"/>
      <c r="EF83" s="163"/>
      <c r="EW83" s="159"/>
      <c r="EX83" s="159"/>
      <c r="EY83" s="161"/>
      <c r="EZ83" s="112"/>
      <c r="FD83" s="163"/>
      <c r="FU83" s="159"/>
      <c r="FV83" s="159"/>
      <c r="FW83" s="161"/>
      <c r="FX83" s="112"/>
    </row>
    <row r="84" spans="1:180" ht="16" customHeight="1" outlineLevel="1" thickBot="1" x14ac:dyDescent="0.4">
      <c r="A84" s="150"/>
      <c r="B84" s="144"/>
      <c r="C84" s="118"/>
      <c r="D84" s="156"/>
      <c r="E84" s="156"/>
      <c r="F84" s="156"/>
      <c r="G84" s="156"/>
      <c r="H84" s="156"/>
      <c r="I84" s="156"/>
      <c r="J84" s="644"/>
      <c r="K84" s="156"/>
      <c r="L84" s="645"/>
      <c r="M84" s="151"/>
      <c r="N84" s="153"/>
      <c r="O84" s="155"/>
      <c r="P84" s="151"/>
      <c r="Q84" s="151"/>
      <c r="R84" s="151"/>
      <c r="S84" s="153"/>
      <c r="T84" s="153"/>
      <c r="U84" s="153"/>
      <c r="V84" s="155"/>
      <c r="W84" s="707">
        <f>SUM(W49:W83)</f>
        <v>0</v>
      </c>
      <c r="Y84" s="153"/>
      <c r="Z84" s="153"/>
      <c r="AA84" s="153"/>
      <c r="AB84" s="155"/>
      <c r="AC84" s="707">
        <f>SUM(AC49:AC83)</f>
        <v>0</v>
      </c>
      <c r="AE84" s="153"/>
      <c r="AF84" s="153"/>
      <c r="AG84" s="153"/>
      <c r="AH84" s="155"/>
      <c r="AI84" s="707">
        <f>SUM(AI49:AI83)</f>
        <v>0</v>
      </c>
      <c r="AK84" s="153"/>
      <c r="AL84" s="153"/>
      <c r="AM84" s="153"/>
      <c r="AN84" s="155"/>
      <c r="AO84" s="707">
        <f>SUM(AO49:AO83)</f>
        <v>0</v>
      </c>
      <c r="AT84" s="151"/>
      <c r="AU84" s="153"/>
      <c r="AV84" s="153"/>
      <c r="AW84" s="153"/>
      <c r="AX84" s="155"/>
      <c r="AY84" s="154">
        <f>SUM(AY49:AY83)</f>
        <v>0</v>
      </c>
      <c r="BA84" s="153"/>
      <c r="BB84" s="153"/>
      <c r="BC84" s="153"/>
      <c r="BD84" s="155"/>
      <c r="BE84" s="154">
        <f>SUM(BE49:BE83)</f>
        <v>0</v>
      </c>
      <c r="BG84" s="153"/>
      <c r="BH84" s="153"/>
      <c r="BI84" s="153"/>
      <c r="BJ84" s="155"/>
      <c r="BK84" s="154">
        <f>SUM(BK49:BK83)</f>
        <v>0</v>
      </c>
      <c r="BM84" s="153"/>
      <c r="BN84" s="153"/>
      <c r="BO84" s="153"/>
      <c r="BP84" s="155"/>
      <c r="BQ84" s="154">
        <f>SUM(BQ49:BQ83)</f>
        <v>0</v>
      </c>
      <c r="BV84" s="151"/>
      <c r="BW84" s="153"/>
      <c r="BX84" s="153"/>
      <c r="BY84" s="153"/>
      <c r="BZ84" s="155"/>
      <c r="CA84" s="154">
        <f>SUM(CA49:CA83)</f>
        <v>0</v>
      </c>
      <c r="CC84" s="153"/>
      <c r="CD84" s="153"/>
      <c r="CE84" s="153"/>
      <c r="CF84" s="155"/>
      <c r="CG84" s="154">
        <f>SUM(CG49:CG83)</f>
        <v>0</v>
      </c>
      <c r="CI84" s="153"/>
      <c r="CJ84" s="153"/>
      <c r="CK84" s="153"/>
      <c r="CL84" s="155"/>
      <c r="CM84" s="154">
        <f>SUM(CM49:CM83)</f>
        <v>0</v>
      </c>
      <c r="CO84" s="153"/>
      <c r="CP84" s="153"/>
      <c r="CQ84" s="153"/>
      <c r="CR84" s="155"/>
      <c r="CS84" s="154">
        <f>SUM(CS49:CS83)</f>
        <v>0</v>
      </c>
      <c r="CX84" s="151"/>
      <c r="CY84" s="153"/>
      <c r="CZ84" s="153"/>
      <c r="DA84" s="153"/>
      <c r="DB84" s="155"/>
      <c r="DC84" s="154">
        <f>SUM(DC49:DC83)</f>
        <v>0</v>
      </c>
      <c r="DE84" s="153"/>
      <c r="DF84" s="153"/>
      <c r="DG84" s="153"/>
      <c r="DH84" s="155"/>
      <c r="DI84" s="154">
        <f>SUM(DI49:DI83)</f>
        <v>0</v>
      </c>
      <c r="DK84" s="153"/>
      <c r="DL84" s="153"/>
      <c r="DM84" s="153"/>
      <c r="DN84" s="155"/>
      <c r="DO84" s="154">
        <f>SUM(DO49:DO83)</f>
        <v>0</v>
      </c>
      <c r="DQ84" s="153"/>
      <c r="DR84" s="153"/>
      <c r="DS84" s="153"/>
      <c r="DT84" s="155"/>
      <c r="DU84" s="154">
        <f>SUM(DU49:DU83)</f>
        <v>0</v>
      </c>
      <c r="DZ84" s="151"/>
      <c r="EA84" s="152"/>
      <c r="EB84" s="707">
        <f>SUM(EB49:EB73)</f>
        <v>0</v>
      </c>
      <c r="EC84" s="150"/>
      <c r="ED84" s="144"/>
      <c r="EV84" s="153"/>
      <c r="EW84" s="153"/>
      <c r="EX84" s="153"/>
      <c r="EY84" s="152"/>
      <c r="EZ84" s="151"/>
      <c r="FT84" s="153"/>
      <c r="FU84" s="153"/>
      <c r="FV84" s="153"/>
      <c r="FW84" s="152"/>
      <c r="FX84" s="151"/>
    </row>
    <row r="85" spans="1:180" ht="6" customHeight="1" outlineLevel="1" x14ac:dyDescent="0.35">
      <c r="A85" s="150"/>
      <c r="B85" s="129"/>
      <c r="C85" s="125"/>
      <c r="D85" s="237"/>
      <c r="E85" s="237"/>
      <c r="F85" s="237"/>
      <c r="G85" s="237"/>
      <c r="H85" s="237"/>
      <c r="I85" s="237"/>
      <c r="J85" s="654"/>
      <c r="K85" s="237"/>
      <c r="L85" s="633"/>
      <c r="M85" s="125"/>
      <c r="N85" s="125"/>
      <c r="O85" s="125"/>
      <c r="P85" s="125"/>
      <c r="Q85" s="125"/>
      <c r="R85" s="125"/>
      <c r="S85" s="125"/>
      <c r="T85" s="125"/>
      <c r="U85" s="125"/>
      <c r="V85" s="126"/>
      <c r="W85" s="125"/>
      <c r="Y85" s="125"/>
      <c r="Z85" s="125"/>
      <c r="AA85" s="125"/>
      <c r="AB85" s="126"/>
      <c r="AC85" s="125"/>
      <c r="AE85" s="125"/>
      <c r="AF85" s="125"/>
      <c r="AG85" s="125"/>
      <c r="AH85" s="126"/>
      <c r="AI85" s="125"/>
      <c r="AK85" s="125"/>
      <c r="AL85" s="125"/>
      <c r="AM85" s="125"/>
      <c r="AN85" s="126"/>
      <c r="AO85" s="125"/>
      <c r="EC85" s="150"/>
      <c r="ED85" s="144"/>
    </row>
    <row r="86" spans="1:180" ht="6" customHeight="1" outlineLevel="1" thickBot="1" x14ac:dyDescent="0.4">
      <c r="B86" s="144"/>
      <c r="C86" s="118"/>
      <c r="D86" s="156"/>
      <c r="E86" s="156"/>
      <c r="F86" s="156"/>
      <c r="G86" s="156"/>
      <c r="H86" s="156"/>
      <c r="I86" s="156"/>
      <c r="J86" s="644"/>
      <c r="K86" s="156"/>
      <c r="L86" s="629"/>
      <c r="EC86" s="150"/>
    </row>
    <row r="87" spans="1:180" ht="18" outlineLevel="1" x14ac:dyDescent="0.35">
      <c r="A87" s="150"/>
      <c r="B87" s="144"/>
      <c r="C87" s="961"/>
      <c r="D87" s="521" t="s">
        <v>401</v>
      </c>
      <c r="E87" s="542"/>
      <c r="F87" s="542"/>
      <c r="G87" s="542"/>
      <c r="H87" s="542"/>
      <c r="I87" s="542"/>
      <c r="J87" s="655"/>
      <c r="K87" s="522"/>
      <c r="L87" s="1018"/>
      <c r="M87" s="174"/>
      <c r="N87" s="163"/>
      <c r="O87" s="163"/>
      <c r="P87" s="163"/>
      <c r="Q87" s="163"/>
      <c r="R87" s="163"/>
      <c r="S87" s="163"/>
      <c r="U87" s="472" t="s">
        <v>289</v>
      </c>
      <c r="V87" s="473" t="s">
        <v>377</v>
      </c>
      <c r="W87" s="474" t="s">
        <v>291</v>
      </c>
      <c r="Y87" s="163"/>
      <c r="AA87" s="472" t="s">
        <v>289</v>
      </c>
      <c r="AB87" s="473" t="s">
        <v>377</v>
      </c>
      <c r="AC87" s="474" t="s">
        <v>291</v>
      </c>
      <c r="AE87" s="163"/>
      <c r="AF87" s="118"/>
      <c r="AG87" s="472" t="s">
        <v>289</v>
      </c>
      <c r="AH87" s="473" t="s">
        <v>377</v>
      </c>
      <c r="AI87" s="474" t="s">
        <v>291</v>
      </c>
      <c r="AK87" s="163"/>
      <c r="AL87" s="118"/>
      <c r="AM87" s="472" t="s">
        <v>289</v>
      </c>
      <c r="AN87" s="473" t="s">
        <v>377</v>
      </c>
      <c r="AO87" s="474" t="s">
        <v>291</v>
      </c>
      <c r="AT87" s="163"/>
      <c r="AU87" s="163"/>
      <c r="AW87" s="194" t="s">
        <v>43</v>
      </c>
      <c r="AX87" s="194" t="s">
        <v>44</v>
      </c>
      <c r="AY87" s="194" t="s">
        <v>45</v>
      </c>
      <c r="BA87" s="163"/>
      <c r="BC87" s="194" t="s">
        <v>43</v>
      </c>
      <c r="BD87" s="194" t="s">
        <v>44</v>
      </c>
      <c r="BE87" s="194" t="s">
        <v>45</v>
      </c>
      <c r="BG87" s="163"/>
      <c r="BH87" s="118"/>
      <c r="BI87" s="194" t="s">
        <v>43</v>
      </c>
      <c r="BJ87" s="194" t="s">
        <v>44</v>
      </c>
      <c r="BK87" s="194" t="s">
        <v>45</v>
      </c>
      <c r="BM87" s="163"/>
      <c r="BN87" s="118"/>
      <c r="BO87" s="194" t="s">
        <v>43</v>
      </c>
      <c r="BP87" s="194" t="s">
        <v>44</v>
      </c>
      <c r="BQ87" s="194" t="s">
        <v>45</v>
      </c>
      <c r="BV87" s="163"/>
      <c r="BW87" s="163"/>
      <c r="BY87" s="194" t="s">
        <v>43</v>
      </c>
      <c r="BZ87" s="194" t="s">
        <v>44</v>
      </c>
      <c r="CA87" s="194" t="s">
        <v>45</v>
      </c>
      <c r="CC87" s="163"/>
      <c r="CE87" s="194" t="s">
        <v>43</v>
      </c>
      <c r="CF87" s="194" t="s">
        <v>44</v>
      </c>
      <c r="CG87" s="194" t="s">
        <v>45</v>
      </c>
      <c r="CI87" s="163"/>
      <c r="CJ87" s="118"/>
      <c r="CK87" s="194" t="s">
        <v>43</v>
      </c>
      <c r="CL87" s="194" t="s">
        <v>44</v>
      </c>
      <c r="CM87" s="194" t="s">
        <v>45</v>
      </c>
      <c r="CO87" s="163"/>
      <c r="CP87" s="118"/>
      <c r="CQ87" s="194" t="s">
        <v>43</v>
      </c>
      <c r="CR87" s="194" t="s">
        <v>44</v>
      </c>
      <c r="CS87" s="194" t="s">
        <v>45</v>
      </c>
      <c r="CX87" s="163"/>
      <c r="CY87" s="163"/>
      <c r="DA87" s="194" t="s">
        <v>43</v>
      </c>
      <c r="DB87" s="194" t="s">
        <v>44</v>
      </c>
      <c r="DC87" s="194" t="s">
        <v>45</v>
      </c>
      <c r="DE87" s="163"/>
      <c r="DG87" s="194" t="s">
        <v>43</v>
      </c>
      <c r="DH87" s="194" t="s">
        <v>44</v>
      </c>
      <c r="DI87" s="194" t="s">
        <v>45</v>
      </c>
      <c r="DK87" s="163"/>
      <c r="DL87" s="118"/>
      <c r="DM87" s="194" t="s">
        <v>43</v>
      </c>
      <c r="DN87" s="194" t="s">
        <v>44</v>
      </c>
      <c r="DO87" s="194" t="s">
        <v>45</v>
      </c>
      <c r="DQ87" s="163"/>
      <c r="DR87" s="118"/>
      <c r="DS87" s="194" t="s">
        <v>43</v>
      </c>
      <c r="DT87" s="194" t="s">
        <v>44</v>
      </c>
      <c r="DU87" s="194" t="s">
        <v>45</v>
      </c>
      <c r="DZ87" s="174"/>
      <c r="EA87" s="483" t="s">
        <v>377</v>
      </c>
      <c r="EB87" s="474" t="s">
        <v>390</v>
      </c>
      <c r="EC87" s="150"/>
      <c r="EF87" s="193"/>
      <c r="EG87" s="193"/>
      <c r="EH87" s="193"/>
      <c r="EI87" s="193"/>
      <c r="EJ87" s="193"/>
      <c r="EK87" s="193"/>
      <c r="EL87" s="193"/>
      <c r="EM87" s="193"/>
      <c r="EN87" s="193"/>
      <c r="EO87" s="193"/>
      <c r="EP87" s="193"/>
      <c r="EQ87" s="193"/>
      <c r="ER87" s="193"/>
      <c r="ES87" s="193"/>
      <c r="ET87" s="193"/>
      <c r="EU87" s="193"/>
      <c r="EV87" s="193"/>
      <c r="EW87" s="158"/>
      <c r="EX87" s="158"/>
      <c r="EY87" s="178"/>
      <c r="EZ87" s="158"/>
      <c r="FD87" s="193"/>
      <c r="FE87" s="193"/>
      <c r="FF87" s="193"/>
      <c r="FG87" s="193"/>
      <c r="FH87" s="193"/>
      <c r="FI87" s="193"/>
      <c r="FJ87" s="193"/>
      <c r="FK87" s="193"/>
      <c r="FL87" s="193"/>
      <c r="FM87" s="193"/>
      <c r="FN87" s="193"/>
      <c r="FO87" s="193"/>
      <c r="FP87" s="193"/>
      <c r="FQ87" s="193"/>
      <c r="FR87" s="193"/>
      <c r="FS87" s="193"/>
      <c r="FT87" s="193"/>
      <c r="FU87" s="158"/>
      <c r="FV87" s="158"/>
      <c r="FW87" s="178"/>
      <c r="FX87" s="158"/>
    </row>
    <row r="88" spans="1:180" ht="15.5" outlineLevel="1" x14ac:dyDescent="0.35">
      <c r="A88" s="150"/>
      <c r="B88" s="144"/>
      <c r="C88" s="962"/>
      <c r="D88" s="538" t="s">
        <v>402</v>
      </c>
      <c r="E88" s="539" t="s">
        <v>294</v>
      </c>
      <c r="F88" s="518"/>
      <c r="G88" s="518"/>
      <c r="H88" s="518"/>
      <c r="I88" s="518"/>
      <c r="J88" s="656" t="s">
        <v>393</v>
      </c>
      <c r="K88" s="518" t="s">
        <v>378</v>
      </c>
      <c r="L88" s="1019"/>
      <c r="M88" s="158"/>
      <c r="N88" s="163"/>
      <c r="O88" s="163"/>
      <c r="P88" s="163"/>
      <c r="Q88" s="163"/>
      <c r="R88" s="163"/>
      <c r="S88" s="163"/>
      <c r="U88" s="475" t="str">
        <f>"["&amp; 'Summary (EN)'!$I$14 &amp;"/QU]"</f>
        <v>[DOL/QU]</v>
      </c>
      <c r="V88" s="470" t="s">
        <v>297</v>
      </c>
      <c r="W88" s="476" t="str">
        <f>"["&amp; 'Summary (EN)'!$I$14 &amp;"]"</f>
        <v>[DOL]</v>
      </c>
      <c r="Y88" s="163"/>
      <c r="AA88" s="475" t="str">
        <f>"["&amp; 'Summary (EN)'!$I$14 &amp;"/QU]"</f>
        <v>[DOL/QU]</v>
      </c>
      <c r="AB88" s="470" t="s">
        <v>297</v>
      </c>
      <c r="AC88" s="476" t="str">
        <f>"["&amp; 'Summary (EN)'!$I$14 &amp;"]"</f>
        <v>[DOL]</v>
      </c>
      <c r="AE88" s="163"/>
      <c r="AF88" s="118"/>
      <c r="AG88" s="475" t="str">
        <f>"["&amp; 'Summary (EN)'!$I$14 &amp;"/QU]"</f>
        <v>[DOL/QU]</v>
      </c>
      <c r="AH88" s="470" t="s">
        <v>297</v>
      </c>
      <c r="AI88" s="476" t="str">
        <f>"["&amp; 'Summary (EN)'!$I$14 &amp;"]"</f>
        <v>[DOL]</v>
      </c>
      <c r="AK88" s="163"/>
      <c r="AL88" s="118"/>
      <c r="AM88" s="475" t="str">
        <f>"["&amp; 'Summary (EN)'!$I$14 &amp;"/QU]"</f>
        <v>[DOL/QU]</v>
      </c>
      <c r="AN88" s="470" t="s">
        <v>297</v>
      </c>
      <c r="AO88" s="476" t="str">
        <f>"["&amp; 'Summary (EN)'!$I$14 &amp;"]"</f>
        <v>[DOL]</v>
      </c>
      <c r="AT88" s="163"/>
      <c r="AU88" s="163"/>
      <c r="AW88" s="175" t="str">
        <f>"["&amp; 'Zusammenfassung (DE)'!$I$14 &amp;"/ME]"</f>
        <v>[EUR/ME]</v>
      </c>
      <c r="AX88" s="175" t="s">
        <v>51</v>
      </c>
      <c r="AY88" s="175" t="str">
        <f>"["&amp; 'Zusammenfassung (DE)'!$I$14 &amp;"]"</f>
        <v>[EUR]</v>
      </c>
      <c r="BA88" s="163"/>
      <c r="BC88" s="175" t="str">
        <f>"["&amp; 'Zusammenfassung (DE)'!$I$14 &amp;"/ME]"</f>
        <v>[EUR/ME]</v>
      </c>
      <c r="BD88" s="175" t="s">
        <v>51</v>
      </c>
      <c r="BE88" s="175" t="str">
        <f>"["&amp; 'Zusammenfassung (DE)'!$I$14 &amp;"]"</f>
        <v>[EUR]</v>
      </c>
      <c r="BG88" s="163"/>
      <c r="BH88" s="118"/>
      <c r="BI88" s="175" t="str">
        <f>"["&amp; 'Zusammenfassung (DE)'!$I$14 &amp;"/ME]"</f>
        <v>[EUR/ME]</v>
      </c>
      <c r="BJ88" s="175" t="s">
        <v>51</v>
      </c>
      <c r="BK88" s="175" t="str">
        <f>"["&amp; 'Zusammenfassung (DE)'!$I$14 &amp;"]"</f>
        <v>[EUR]</v>
      </c>
      <c r="BM88" s="163"/>
      <c r="BN88" s="118"/>
      <c r="BO88" s="175" t="str">
        <f>"["&amp; 'Zusammenfassung (DE)'!$I$14 &amp;"/ME]"</f>
        <v>[EUR/ME]</v>
      </c>
      <c r="BP88" s="175" t="s">
        <v>51</v>
      </c>
      <c r="BQ88" s="175" t="str">
        <f>"["&amp; 'Zusammenfassung (DE)'!$I$14 &amp;"]"</f>
        <v>[EUR]</v>
      </c>
      <c r="BV88" s="163"/>
      <c r="BW88" s="163"/>
      <c r="BY88" s="175" t="str">
        <f>"["&amp; 'Zusammenfassung (DE)'!$I$14 &amp;"/ME]"</f>
        <v>[EUR/ME]</v>
      </c>
      <c r="BZ88" s="175" t="s">
        <v>51</v>
      </c>
      <c r="CA88" s="175" t="str">
        <f>"["&amp; 'Zusammenfassung (DE)'!$I$14 &amp;"]"</f>
        <v>[EUR]</v>
      </c>
      <c r="CC88" s="163"/>
      <c r="CE88" s="175" t="str">
        <f>"["&amp; 'Zusammenfassung (DE)'!$I$14 &amp;"/ME]"</f>
        <v>[EUR/ME]</v>
      </c>
      <c r="CF88" s="175" t="s">
        <v>51</v>
      </c>
      <c r="CG88" s="175" t="str">
        <f>"["&amp; 'Zusammenfassung (DE)'!$I$14 &amp;"]"</f>
        <v>[EUR]</v>
      </c>
      <c r="CI88" s="163"/>
      <c r="CJ88" s="118"/>
      <c r="CK88" s="175" t="str">
        <f>"["&amp; 'Zusammenfassung (DE)'!$I$14 &amp;"/ME]"</f>
        <v>[EUR/ME]</v>
      </c>
      <c r="CL88" s="175" t="s">
        <v>51</v>
      </c>
      <c r="CM88" s="175" t="str">
        <f>"["&amp; 'Zusammenfassung (DE)'!$I$14 &amp;"]"</f>
        <v>[EUR]</v>
      </c>
      <c r="CO88" s="163"/>
      <c r="CP88" s="118"/>
      <c r="CQ88" s="175" t="str">
        <f>"["&amp; 'Zusammenfassung (DE)'!$I$14 &amp;"/ME]"</f>
        <v>[EUR/ME]</v>
      </c>
      <c r="CR88" s="175" t="s">
        <v>51</v>
      </c>
      <c r="CS88" s="175" t="str">
        <f>"["&amp; 'Zusammenfassung (DE)'!$I$14 &amp;"]"</f>
        <v>[EUR]</v>
      </c>
      <c r="CX88" s="163"/>
      <c r="CY88" s="163"/>
      <c r="DA88" s="175" t="str">
        <f>"["&amp; 'Zusammenfassung (DE)'!$I$14 &amp;"/ME]"</f>
        <v>[EUR/ME]</v>
      </c>
      <c r="DB88" s="175" t="s">
        <v>51</v>
      </c>
      <c r="DC88" s="175" t="str">
        <f>"["&amp; 'Zusammenfassung (DE)'!$I$14 &amp;"]"</f>
        <v>[EUR]</v>
      </c>
      <c r="DE88" s="163"/>
      <c r="DG88" s="175" t="str">
        <f>"["&amp; 'Zusammenfassung (DE)'!$I$14 &amp;"/ME]"</f>
        <v>[EUR/ME]</v>
      </c>
      <c r="DH88" s="175" t="s">
        <v>51</v>
      </c>
      <c r="DI88" s="175" t="str">
        <f>"["&amp; 'Zusammenfassung (DE)'!$I$14 &amp;"]"</f>
        <v>[EUR]</v>
      </c>
      <c r="DK88" s="163"/>
      <c r="DL88" s="118"/>
      <c r="DM88" s="175" t="str">
        <f>"["&amp; 'Zusammenfassung (DE)'!$I$14 &amp;"/ME]"</f>
        <v>[EUR/ME]</v>
      </c>
      <c r="DN88" s="175" t="s">
        <v>51</v>
      </c>
      <c r="DO88" s="175" t="str">
        <f>"["&amp; 'Zusammenfassung (DE)'!$I$14 &amp;"]"</f>
        <v>[EUR]</v>
      </c>
      <c r="DQ88" s="163"/>
      <c r="DR88" s="118"/>
      <c r="DS88" s="175" t="str">
        <f>"["&amp; 'Zusammenfassung (DE)'!$I$14 &amp;"/ME]"</f>
        <v>[EUR/ME]</v>
      </c>
      <c r="DT88" s="175" t="s">
        <v>51</v>
      </c>
      <c r="DU88" s="175" t="str">
        <f>"["&amp; 'Zusammenfassung (DE)'!$I$14 &amp;"]"</f>
        <v>[EUR]</v>
      </c>
      <c r="DZ88" s="158"/>
      <c r="EA88" s="484" t="s">
        <v>297</v>
      </c>
      <c r="EB88" s="476" t="str">
        <f>"["&amp; 'Summary (EN)'!$I$14 &amp;"]"</f>
        <v>[DOL]</v>
      </c>
      <c r="EC88" s="150"/>
      <c r="EF88" s="163"/>
      <c r="EG88" s="156"/>
      <c r="EH88" s="156"/>
      <c r="EI88" s="156"/>
      <c r="EJ88" s="156"/>
      <c r="EW88" s="158"/>
      <c r="EX88" s="158"/>
      <c r="EY88" s="178"/>
      <c r="EZ88" s="158"/>
      <c r="FD88" s="163"/>
      <c r="FE88" s="156"/>
      <c r="FF88" s="156"/>
      <c r="FG88" s="156"/>
      <c r="FH88" s="156"/>
      <c r="FU88" s="158"/>
      <c r="FV88" s="158"/>
      <c r="FW88" s="178"/>
      <c r="FX88" s="158"/>
    </row>
    <row r="89" spans="1:180" ht="30" customHeight="1" outlineLevel="2" x14ac:dyDescent="0.25">
      <c r="A89" s="150"/>
      <c r="B89" s="144"/>
      <c r="C89" s="963" t="str">
        <f>"VK" &amp; ROW(C89)-ROW($C$87)-1</f>
        <v>VK1</v>
      </c>
      <c r="D89" s="980" t="s">
        <v>403</v>
      </c>
      <c r="E89" s="750" t="s">
        <v>404</v>
      </c>
      <c r="F89" s="749"/>
      <c r="G89" s="749"/>
      <c r="H89" s="749"/>
      <c r="I89" s="749"/>
      <c r="J89" s="990" t="s">
        <v>396</v>
      </c>
      <c r="K89" s="540"/>
      <c r="L89" s="1022"/>
      <c r="M89" s="189"/>
      <c r="N89" s="166"/>
      <c r="O89" s="165"/>
      <c r="P89" s="111"/>
      <c r="Q89" s="111"/>
      <c r="R89" s="111"/>
      <c r="S89" s="166"/>
      <c r="U89" s="477"/>
      <c r="V89" s="192"/>
      <c r="W89" s="478">
        <f>U89*V89*$K89</f>
        <v>0</v>
      </c>
      <c r="Y89" s="166"/>
      <c r="AA89" s="477"/>
      <c r="AB89" s="192"/>
      <c r="AC89" s="478">
        <f>AA89*AB89*$K89</f>
        <v>0</v>
      </c>
      <c r="AE89" s="166"/>
      <c r="AF89" s="118"/>
      <c r="AG89" s="477"/>
      <c r="AH89" s="192"/>
      <c r="AI89" s="478">
        <f>AG89*AH89*$K89</f>
        <v>0</v>
      </c>
      <c r="AK89" s="166"/>
      <c r="AL89" s="118"/>
      <c r="AM89" s="477"/>
      <c r="AN89" s="192"/>
      <c r="AO89" s="478">
        <f>AM89*AN89*$K89</f>
        <v>0</v>
      </c>
      <c r="AT89" s="111"/>
      <c r="AU89" s="166"/>
      <c r="AW89" s="168"/>
      <c r="AX89" s="192"/>
      <c r="AY89" s="170">
        <f>AW89*AX89*$K89</f>
        <v>0</v>
      </c>
      <c r="BA89" s="166"/>
      <c r="BC89" s="168"/>
      <c r="BD89" s="192"/>
      <c r="BE89" s="170">
        <f>BC89*BD89*$K89</f>
        <v>0</v>
      </c>
      <c r="BG89" s="166"/>
      <c r="BH89" s="118"/>
      <c r="BI89" s="168"/>
      <c r="BJ89" s="192"/>
      <c r="BK89" s="170">
        <f>BI89*BJ89*$K89</f>
        <v>0</v>
      </c>
      <c r="BM89" s="166"/>
      <c r="BN89" s="118"/>
      <c r="BO89" s="168"/>
      <c r="BP89" s="192"/>
      <c r="BQ89" s="170">
        <f>BO89*BP89*$K89</f>
        <v>0</v>
      </c>
      <c r="BV89" s="111"/>
      <c r="BW89" s="166"/>
      <c r="BY89" s="168"/>
      <c r="BZ89" s="192"/>
      <c r="CA89" s="170">
        <f>BY89*BZ89*$K89</f>
        <v>0</v>
      </c>
      <c r="CC89" s="166"/>
      <c r="CE89" s="168"/>
      <c r="CF89" s="192"/>
      <c r="CG89" s="170">
        <f>CE89*CF89*$K89</f>
        <v>0</v>
      </c>
      <c r="CI89" s="166"/>
      <c r="CJ89" s="118"/>
      <c r="CK89" s="168"/>
      <c r="CL89" s="192"/>
      <c r="CM89" s="170">
        <f>CK89*CL89*$K89</f>
        <v>0</v>
      </c>
      <c r="CO89" s="166"/>
      <c r="CP89" s="118"/>
      <c r="CQ89" s="168"/>
      <c r="CR89" s="192"/>
      <c r="CS89" s="170">
        <f>CQ89*CR89*$K89</f>
        <v>0</v>
      </c>
      <c r="CX89" s="111"/>
      <c r="CY89" s="166"/>
      <c r="DA89" s="168"/>
      <c r="DB89" s="192"/>
      <c r="DC89" s="170">
        <f>DA89*DB89*$K89</f>
        <v>0</v>
      </c>
      <c r="DE89" s="166"/>
      <c r="DG89" s="168"/>
      <c r="DH89" s="192"/>
      <c r="DI89" s="170">
        <f>DG89*DH89*$K89</f>
        <v>0</v>
      </c>
      <c r="DK89" s="166"/>
      <c r="DL89" s="118"/>
      <c r="DM89" s="168"/>
      <c r="DN89" s="192"/>
      <c r="DO89" s="170">
        <f>DM89*DN89*$K89</f>
        <v>0</v>
      </c>
      <c r="DQ89" s="166"/>
      <c r="DR89" s="118"/>
      <c r="DS89" s="168"/>
      <c r="DT89" s="192"/>
      <c r="DU89" s="170">
        <f>DS89*DT89*$K89</f>
        <v>0</v>
      </c>
      <c r="DZ89" s="189"/>
      <c r="EA89" s="485">
        <f>SUMPRODUCT((U$23:DU$23=V$23)*(U89:DU89))</f>
        <v>0</v>
      </c>
      <c r="EB89" s="486">
        <f>SUMPRODUCT((U$23:DU$23=W$23)*(U89:DU89))</f>
        <v>0</v>
      </c>
      <c r="EC89" s="150"/>
      <c r="EF89" s="163"/>
      <c r="EW89" s="159"/>
      <c r="EX89" s="159"/>
      <c r="EY89" s="161"/>
      <c r="EZ89" s="112"/>
      <c r="FD89" s="163"/>
      <c r="FU89" s="159"/>
      <c r="FV89" s="159"/>
      <c r="FW89" s="161"/>
      <c r="FX89" s="112"/>
    </row>
    <row r="90" spans="1:180" ht="31.5" customHeight="1" outlineLevel="2" x14ac:dyDescent="0.25">
      <c r="A90" s="150"/>
      <c r="B90" s="144"/>
      <c r="C90" s="963" t="str">
        <f>"VK" &amp; ROW(C90)-ROW($C$87)-1</f>
        <v>VK2</v>
      </c>
      <c r="D90" s="981" t="s">
        <v>405</v>
      </c>
      <c r="E90" s="750" t="s">
        <v>404</v>
      </c>
      <c r="F90" s="750"/>
      <c r="G90" s="750"/>
      <c r="H90" s="750"/>
      <c r="I90" s="750"/>
      <c r="J90" s="992" t="s">
        <v>396</v>
      </c>
      <c r="K90" s="541"/>
      <c r="L90" s="1023"/>
      <c r="M90" s="189"/>
      <c r="N90" s="166"/>
      <c r="O90" s="165"/>
      <c r="P90" s="111"/>
      <c r="Q90" s="111"/>
      <c r="R90" s="111"/>
      <c r="S90" s="166"/>
      <c r="U90" s="477"/>
      <c r="V90" s="192"/>
      <c r="W90" s="478">
        <f>U90*V90*$K90</f>
        <v>0</v>
      </c>
      <c r="Y90" s="166"/>
      <c r="AA90" s="477"/>
      <c r="AB90" s="192"/>
      <c r="AC90" s="478">
        <f>AA90*AB90*$K90</f>
        <v>0</v>
      </c>
      <c r="AE90" s="166"/>
      <c r="AF90" s="118"/>
      <c r="AG90" s="477"/>
      <c r="AH90" s="192"/>
      <c r="AI90" s="478">
        <f>AG90*AH90*$K90</f>
        <v>0</v>
      </c>
      <c r="AK90" s="166"/>
      <c r="AL90" s="118"/>
      <c r="AM90" s="477"/>
      <c r="AN90" s="192"/>
      <c r="AO90" s="478">
        <f>AM90*AN90*$K90</f>
        <v>0</v>
      </c>
      <c r="AT90" s="111"/>
      <c r="AU90" s="166"/>
      <c r="AW90" s="168"/>
      <c r="AX90" s="192"/>
      <c r="AY90" s="170">
        <f>AW90*AX90*$K90</f>
        <v>0</v>
      </c>
      <c r="BA90" s="166"/>
      <c r="BC90" s="168"/>
      <c r="BD90" s="192"/>
      <c r="BE90" s="170">
        <f>BC90*BD90*$K90</f>
        <v>0</v>
      </c>
      <c r="BG90" s="166"/>
      <c r="BH90" s="118"/>
      <c r="BI90" s="168"/>
      <c r="BJ90" s="192"/>
      <c r="BK90" s="170">
        <f>BI90*BJ90*$K90</f>
        <v>0</v>
      </c>
      <c r="BM90" s="166"/>
      <c r="BN90" s="118"/>
      <c r="BO90" s="168"/>
      <c r="BP90" s="192"/>
      <c r="BQ90" s="170">
        <f>BO90*BP90*$K90</f>
        <v>0</v>
      </c>
      <c r="BV90" s="111"/>
      <c r="BW90" s="166"/>
      <c r="BY90" s="168"/>
      <c r="BZ90" s="192"/>
      <c r="CA90" s="170">
        <f>BY90*BZ90*$K90</f>
        <v>0</v>
      </c>
      <c r="CC90" s="166"/>
      <c r="CE90" s="168"/>
      <c r="CF90" s="192"/>
      <c r="CG90" s="170">
        <f>CE90*CF90*$K90</f>
        <v>0</v>
      </c>
      <c r="CI90" s="166"/>
      <c r="CJ90" s="118"/>
      <c r="CK90" s="168"/>
      <c r="CL90" s="192"/>
      <c r="CM90" s="170">
        <f>CK90*CL90*$K90</f>
        <v>0</v>
      </c>
      <c r="CO90" s="166"/>
      <c r="CP90" s="118"/>
      <c r="CQ90" s="168"/>
      <c r="CR90" s="192"/>
      <c r="CS90" s="170">
        <f>CQ90*CR90*$K90</f>
        <v>0</v>
      </c>
      <c r="CX90" s="111"/>
      <c r="CY90" s="166"/>
      <c r="DA90" s="168"/>
      <c r="DB90" s="192"/>
      <c r="DC90" s="170">
        <f>DA90*DB90*$K90</f>
        <v>0</v>
      </c>
      <c r="DE90" s="166"/>
      <c r="DG90" s="168"/>
      <c r="DH90" s="192"/>
      <c r="DI90" s="170">
        <f>DG90*DH90*$K90</f>
        <v>0</v>
      </c>
      <c r="DK90" s="166"/>
      <c r="DL90" s="118"/>
      <c r="DM90" s="168"/>
      <c r="DN90" s="192"/>
      <c r="DO90" s="170">
        <f>DM90*DN90*$K90</f>
        <v>0</v>
      </c>
      <c r="DQ90" s="166"/>
      <c r="DR90" s="118"/>
      <c r="DS90" s="168"/>
      <c r="DT90" s="192"/>
      <c r="DU90" s="170">
        <f>DS90*DT90*$K90</f>
        <v>0</v>
      </c>
      <c r="DZ90" s="189"/>
      <c r="EA90" s="485">
        <f>SUMPRODUCT((U$23:DU$23=V$23)*(U90:DU90))</f>
        <v>0</v>
      </c>
      <c r="EB90" s="486">
        <f>SUMPRODUCT((U$23:DU$23=W$23)*(U90:DU90))</f>
        <v>0</v>
      </c>
      <c r="EC90" s="150"/>
      <c r="ED90" s="144"/>
      <c r="EF90" s="163"/>
      <c r="EW90" s="159"/>
      <c r="EX90" s="159"/>
      <c r="EY90" s="161"/>
      <c r="EZ90" s="112"/>
      <c r="FD90" s="163"/>
      <c r="FU90" s="159"/>
      <c r="FV90" s="159"/>
      <c r="FW90" s="161"/>
      <c r="FX90" s="112"/>
    </row>
    <row r="91" spans="1:180" ht="24" customHeight="1" outlineLevel="2" x14ac:dyDescent="0.25">
      <c r="A91" s="150"/>
      <c r="B91" s="144"/>
      <c r="C91" s="963" t="str">
        <f>"VK" &amp; ROW(C91)-ROW($C$87)-1</f>
        <v>VK3</v>
      </c>
      <c r="D91" s="981" t="s">
        <v>190</v>
      </c>
      <c r="E91" s="750" t="s">
        <v>406</v>
      </c>
      <c r="F91" s="751"/>
      <c r="G91" s="751"/>
      <c r="H91" s="751"/>
      <c r="I91" s="751"/>
      <c r="J91" s="995" t="s">
        <v>396</v>
      </c>
      <c r="K91" s="519"/>
      <c r="L91" s="1024"/>
      <c r="M91" s="189"/>
      <c r="N91" s="166"/>
      <c r="O91" s="165"/>
      <c r="P91" s="111"/>
      <c r="Q91" s="111"/>
      <c r="R91" s="111"/>
      <c r="S91" s="166"/>
      <c r="U91" s="477"/>
      <c r="V91" s="192"/>
      <c r="W91" s="478">
        <f>U91*V91*$K91</f>
        <v>0</v>
      </c>
      <c r="Y91" s="166"/>
      <c r="AA91" s="477"/>
      <c r="AB91" s="192"/>
      <c r="AC91" s="478">
        <f>AA91*AB91*$K91</f>
        <v>0</v>
      </c>
      <c r="AE91" s="166"/>
      <c r="AF91" s="118"/>
      <c r="AG91" s="477"/>
      <c r="AH91" s="192"/>
      <c r="AI91" s="478">
        <f>AG91*AH91*$K91</f>
        <v>0</v>
      </c>
      <c r="AK91" s="166"/>
      <c r="AL91" s="118"/>
      <c r="AM91" s="477"/>
      <c r="AN91" s="192"/>
      <c r="AO91" s="478">
        <f>AM91*AN91*$K91</f>
        <v>0</v>
      </c>
      <c r="AT91" s="111"/>
      <c r="AU91" s="166"/>
      <c r="AW91" s="168"/>
      <c r="AX91" s="192"/>
      <c r="AY91" s="170">
        <f>AW91*AX91*$K91</f>
        <v>0</v>
      </c>
      <c r="BA91" s="166"/>
      <c r="BC91" s="168"/>
      <c r="BD91" s="192"/>
      <c r="BE91" s="170">
        <f>BC91*BD91*$K91</f>
        <v>0</v>
      </c>
      <c r="BG91" s="166"/>
      <c r="BH91" s="118"/>
      <c r="BI91" s="168"/>
      <c r="BJ91" s="192"/>
      <c r="BK91" s="170">
        <f>BI91*BJ91*$K91</f>
        <v>0</v>
      </c>
      <c r="BM91" s="166"/>
      <c r="BN91" s="118"/>
      <c r="BO91" s="168"/>
      <c r="BP91" s="192"/>
      <c r="BQ91" s="170">
        <f>BO91*BP91*$K91</f>
        <v>0</v>
      </c>
      <c r="BV91" s="111"/>
      <c r="BW91" s="166"/>
      <c r="BY91" s="168"/>
      <c r="BZ91" s="192"/>
      <c r="CA91" s="170">
        <f>BY91*BZ91*$K91</f>
        <v>0</v>
      </c>
      <c r="CC91" s="166"/>
      <c r="CE91" s="168"/>
      <c r="CF91" s="192"/>
      <c r="CG91" s="170">
        <f>CE91*CF91*$K91</f>
        <v>0</v>
      </c>
      <c r="CI91" s="166"/>
      <c r="CJ91" s="118"/>
      <c r="CK91" s="168"/>
      <c r="CL91" s="192"/>
      <c r="CM91" s="170">
        <f>CK91*CL91*$K91</f>
        <v>0</v>
      </c>
      <c r="CO91" s="166"/>
      <c r="CP91" s="118"/>
      <c r="CQ91" s="168"/>
      <c r="CR91" s="192"/>
      <c r="CS91" s="170">
        <f>CQ91*CR91*$K91</f>
        <v>0</v>
      </c>
      <c r="CX91" s="111"/>
      <c r="CY91" s="166"/>
      <c r="DA91" s="168"/>
      <c r="DB91" s="192"/>
      <c r="DC91" s="170">
        <f>DA91*DB91*$K91</f>
        <v>0</v>
      </c>
      <c r="DE91" s="166"/>
      <c r="DG91" s="168"/>
      <c r="DH91" s="192"/>
      <c r="DI91" s="170">
        <f>DG91*DH91*$K91</f>
        <v>0</v>
      </c>
      <c r="DK91" s="166"/>
      <c r="DL91" s="118"/>
      <c r="DM91" s="168"/>
      <c r="DN91" s="192"/>
      <c r="DO91" s="170">
        <f>DM91*DN91*$K91</f>
        <v>0</v>
      </c>
      <c r="DQ91" s="166"/>
      <c r="DR91" s="118"/>
      <c r="DS91" s="168"/>
      <c r="DT91" s="192"/>
      <c r="DU91" s="170">
        <f>DS91*DT91*$K91</f>
        <v>0</v>
      </c>
      <c r="DZ91" s="189"/>
      <c r="EA91" s="485">
        <f>SUMPRODUCT((U$23:DU$23=V$23)*(U91:DU91))</f>
        <v>0</v>
      </c>
      <c r="EB91" s="486">
        <f>SUMPRODUCT((U$23:DU$23=W$23)*(U91:DU91))</f>
        <v>0</v>
      </c>
      <c r="EC91" s="150"/>
      <c r="ED91" s="144"/>
      <c r="EF91" s="163"/>
      <c r="EW91" s="159"/>
      <c r="EX91" s="159"/>
      <c r="EY91" s="161"/>
      <c r="EZ91" s="112"/>
      <c r="FD91" s="163"/>
      <c r="FU91" s="159"/>
      <c r="FV91" s="159"/>
      <c r="FW91" s="161"/>
      <c r="FX91" s="112"/>
    </row>
    <row r="92" spans="1:180" ht="27.75" customHeight="1" outlineLevel="2" thickBot="1" x14ac:dyDescent="0.3">
      <c r="A92" s="150"/>
      <c r="B92" s="144"/>
      <c r="C92" s="964" t="str">
        <f>"VK" &amp; ROW(C92)-ROW($C$87)-1</f>
        <v>VK4</v>
      </c>
      <c r="D92" s="982" t="s">
        <v>407</v>
      </c>
      <c r="E92" s="753" t="s">
        <v>408</v>
      </c>
      <c r="F92" s="753"/>
      <c r="G92" s="753"/>
      <c r="H92" s="753"/>
      <c r="I92" s="753"/>
      <c r="J92" s="999" t="s">
        <v>396</v>
      </c>
      <c r="K92" s="816"/>
      <c r="L92" s="1017"/>
      <c r="M92" s="189"/>
      <c r="N92" s="166"/>
      <c r="O92" s="165"/>
      <c r="P92" s="111"/>
      <c r="Q92" s="111"/>
      <c r="R92" s="111"/>
      <c r="S92" s="166"/>
      <c r="U92" s="479"/>
      <c r="V92" s="480"/>
      <c r="W92" s="481">
        <f>U92*V92*$K92</f>
        <v>0</v>
      </c>
      <c r="Y92" s="166"/>
      <c r="AA92" s="479"/>
      <c r="AB92" s="480"/>
      <c r="AC92" s="481">
        <f>AA92*AB92*$K92</f>
        <v>0</v>
      </c>
      <c r="AE92" s="166"/>
      <c r="AF92" s="118"/>
      <c r="AG92" s="479"/>
      <c r="AH92" s="480"/>
      <c r="AI92" s="481">
        <f>AG92*AH92*$K92</f>
        <v>0</v>
      </c>
      <c r="AK92" s="166"/>
      <c r="AL92" s="118"/>
      <c r="AM92" s="479"/>
      <c r="AN92" s="480"/>
      <c r="AO92" s="481">
        <f>AM92*AN92*$K92</f>
        <v>0</v>
      </c>
      <c r="AT92" s="111"/>
      <c r="AU92" s="166"/>
      <c r="AW92" s="168"/>
      <c r="AX92" s="190"/>
      <c r="AY92" s="170">
        <f>AW92*AX92*$K92</f>
        <v>0</v>
      </c>
      <c r="BA92" s="166"/>
      <c r="BC92" s="168"/>
      <c r="BD92" s="190"/>
      <c r="BE92" s="170">
        <f>BC92*BD92*$K92</f>
        <v>0</v>
      </c>
      <c r="BG92" s="166"/>
      <c r="BH92" s="118"/>
      <c r="BI92" s="168"/>
      <c r="BJ92" s="190"/>
      <c r="BK92" s="170">
        <f>BI92*BJ92*$K92</f>
        <v>0</v>
      </c>
      <c r="BM92" s="166"/>
      <c r="BN92" s="118"/>
      <c r="BO92" s="168"/>
      <c r="BP92" s="190"/>
      <c r="BQ92" s="170">
        <f>BO92*BP92*$K92</f>
        <v>0</v>
      </c>
      <c r="BV92" s="111"/>
      <c r="BW92" s="166"/>
      <c r="BY92" s="168"/>
      <c r="BZ92" s="190"/>
      <c r="CA92" s="170">
        <f>BY92*BZ92*$K92</f>
        <v>0</v>
      </c>
      <c r="CC92" s="166"/>
      <c r="CE92" s="168"/>
      <c r="CF92" s="190"/>
      <c r="CG92" s="170">
        <f>CE92*CF92*$K92</f>
        <v>0</v>
      </c>
      <c r="CI92" s="166"/>
      <c r="CJ92" s="118"/>
      <c r="CK92" s="168"/>
      <c r="CL92" s="190"/>
      <c r="CM92" s="170">
        <f>CK92*CL92*$K92</f>
        <v>0</v>
      </c>
      <c r="CO92" s="166"/>
      <c r="CP92" s="118"/>
      <c r="CQ92" s="168"/>
      <c r="CR92" s="190"/>
      <c r="CS92" s="170">
        <f>CQ92*CR92*$K92</f>
        <v>0</v>
      </c>
      <c r="CX92" s="111"/>
      <c r="CY92" s="166"/>
      <c r="DA92" s="168"/>
      <c r="DB92" s="190"/>
      <c r="DC92" s="170">
        <f>DA92*DB92*$K92</f>
        <v>0</v>
      </c>
      <c r="DE92" s="166"/>
      <c r="DG92" s="168"/>
      <c r="DH92" s="190"/>
      <c r="DI92" s="170">
        <f>DG92*DH92*$K92</f>
        <v>0</v>
      </c>
      <c r="DK92" s="166"/>
      <c r="DL92" s="118"/>
      <c r="DM92" s="168"/>
      <c r="DN92" s="190"/>
      <c r="DO92" s="170">
        <f>DM92*DN92*$K92</f>
        <v>0</v>
      </c>
      <c r="DQ92" s="166"/>
      <c r="DR92" s="118"/>
      <c r="DS92" s="168"/>
      <c r="DT92" s="190"/>
      <c r="DU92" s="170">
        <f>DS92*DT92*$K92</f>
        <v>0</v>
      </c>
      <c r="DZ92" s="189"/>
      <c r="EA92" s="487">
        <f>SUMPRODUCT((U$23:DU$23=V$23)*(U92:DU92))</f>
        <v>0</v>
      </c>
      <c r="EB92" s="488">
        <f>SUMPRODUCT((U$23:DU$23=W$23)*(U92:DU92))</f>
        <v>0</v>
      </c>
      <c r="EC92" s="150"/>
      <c r="ED92" s="144"/>
      <c r="EF92" s="163"/>
      <c r="EW92" s="159"/>
      <c r="EX92" s="159"/>
      <c r="EY92" s="161"/>
      <c r="EZ92" s="112"/>
      <c r="FD92" s="163"/>
      <c r="FU92" s="159"/>
      <c r="FV92" s="159"/>
      <c r="FW92" s="161"/>
      <c r="FX92" s="112"/>
    </row>
    <row r="93" spans="1:180" ht="16" customHeight="1" thickBot="1" x14ac:dyDescent="0.4">
      <c r="A93" s="150"/>
      <c r="B93" s="144"/>
      <c r="D93" s="157"/>
      <c r="E93" s="156"/>
      <c r="F93" s="156"/>
      <c r="G93" s="156"/>
      <c r="H93" s="156"/>
      <c r="I93" s="156"/>
      <c r="J93" s="644"/>
      <c r="K93" s="156"/>
      <c r="L93" s="645"/>
      <c r="M93" s="151"/>
      <c r="N93" s="153"/>
      <c r="O93" s="155"/>
      <c r="P93" s="151"/>
      <c r="Q93" s="151"/>
      <c r="R93" s="151"/>
      <c r="S93" s="153"/>
      <c r="T93" s="153"/>
      <c r="U93" s="153"/>
      <c r="V93" s="155"/>
      <c r="W93" s="482">
        <f>SUM(W89:W92)</f>
        <v>0</v>
      </c>
      <c r="Y93" s="153"/>
      <c r="Z93" s="153"/>
      <c r="AA93" s="153"/>
      <c r="AB93" s="155"/>
      <c r="AC93" s="482">
        <f>SUM(AC89:AC92)</f>
        <v>0</v>
      </c>
      <c r="AE93" s="153"/>
      <c r="AF93" s="153"/>
      <c r="AG93" s="153"/>
      <c r="AH93" s="155"/>
      <c r="AI93" s="482">
        <f>SUM(AI89:AI92)</f>
        <v>0</v>
      </c>
      <c r="AK93" s="153"/>
      <c r="AL93" s="153"/>
      <c r="AM93" s="153"/>
      <c r="AN93" s="155"/>
      <c r="AO93" s="471">
        <f>SUM(AO89:AO92)</f>
        <v>0</v>
      </c>
      <c r="AT93" s="151"/>
      <c r="AU93" s="153"/>
      <c r="AV93" s="153"/>
      <c r="AW93" s="153"/>
      <c r="AX93" s="155"/>
      <c r="AY93" s="154">
        <f>SUM(AY89:AY92)</f>
        <v>0</v>
      </c>
      <c r="BA93" s="153"/>
      <c r="BB93" s="153"/>
      <c r="BC93" s="153"/>
      <c r="BD93" s="155"/>
      <c r="BE93" s="154">
        <f>SUM(BE89:BE92)</f>
        <v>0</v>
      </c>
      <c r="BG93" s="153"/>
      <c r="BH93" s="153"/>
      <c r="BI93" s="153"/>
      <c r="BJ93" s="155"/>
      <c r="BK93" s="154">
        <f>SUM(BK89:BK92)</f>
        <v>0</v>
      </c>
      <c r="BM93" s="153"/>
      <c r="BN93" s="153"/>
      <c r="BO93" s="153"/>
      <c r="BP93" s="155"/>
      <c r="BQ93" s="154">
        <f>SUM(BQ89:BQ92)</f>
        <v>0</v>
      </c>
      <c r="BV93" s="151"/>
      <c r="BW93" s="153"/>
      <c r="BX93" s="153"/>
      <c r="BY93" s="153"/>
      <c r="BZ93" s="155"/>
      <c r="CA93" s="154">
        <f>SUM(CA89:CA92)</f>
        <v>0</v>
      </c>
      <c r="CC93" s="153"/>
      <c r="CD93" s="153"/>
      <c r="CE93" s="153"/>
      <c r="CF93" s="155"/>
      <c r="CG93" s="154">
        <f>SUM(CG89:CG92)</f>
        <v>0</v>
      </c>
      <c r="CI93" s="153"/>
      <c r="CJ93" s="153"/>
      <c r="CK93" s="153"/>
      <c r="CL93" s="155"/>
      <c r="CM93" s="154">
        <f>SUM(CM89:CM92)</f>
        <v>0</v>
      </c>
      <c r="CO93" s="153"/>
      <c r="CP93" s="153"/>
      <c r="CQ93" s="153"/>
      <c r="CR93" s="155"/>
      <c r="CS93" s="154">
        <f>SUM(CS89:CS92)</f>
        <v>0</v>
      </c>
      <c r="CX93" s="151"/>
      <c r="CY93" s="153"/>
      <c r="CZ93" s="153"/>
      <c r="DA93" s="153"/>
      <c r="DB93" s="155"/>
      <c r="DC93" s="154">
        <f>SUM(DC89:DC92)</f>
        <v>0</v>
      </c>
      <c r="DE93" s="153"/>
      <c r="DF93" s="153"/>
      <c r="DG93" s="153"/>
      <c r="DH93" s="155"/>
      <c r="DI93" s="154">
        <f>SUM(DI89:DI92)</f>
        <v>0</v>
      </c>
      <c r="DK93" s="153"/>
      <c r="DL93" s="153"/>
      <c r="DM93" s="153"/>
      <c r="DN93" s="155"/>
      <c r="DO93" s="154">
        <f>SUM(DO89:DO92)</f>
        <v>0</v>
      </c>
      <c r="DQ93" s="153"/>
      <c r="DR93" s="153"/>
      <c r="DS93" s="153"/>
      <c r="DT93" s="155"/>
      <c r="DU93" s="154">
        <f>SUM(DU89:DU92)</f>
        <v>0</v>
      </c>
      <c r="DZ93" s="151"/>
      <c r="EA93" s="152"/>
      <c r="EB93" s="471">
        <f>SUM(EB89:EB92)</f>
        <v>0</v>
      </c>
      <c r="EC93" s="150"/>
      <c r="ED93" s="144"/>
      <c r="EV93" s="153"/>
      <c r="EW93" s="153"/>
      <c r="EX93" s="153"/>
      <c r="EY93" s="152"/>
      <c r="EZ93" s="151"/>
      <c r="FT93" s="153"/>
      <c r="FU93" s="153"/>
      <c r="FV93" s="153"/>
      <c r="FW93" s="152"/>
      <c r="FX93" s="151"/>
    </row>
    <row r="94" spans="1:180" ht="6" customHeight="1" x14ac:dyDescent="0.3">
      <c r="B94" s="129"/>
      <c r="C94" s="128"/>
      <c r="D94" s="128"/>
      <c r="E94" s="125"/>
      <c r="F94" s="125"/>
      <c r="G94" s="125"/>
      <c r="H94" s="125"/>
      <c r="I94" s="125"/>
      <c r="J94" s="632"/>
      <c r="K94" s="125"/>
      <c r="L94" s="633"/>
      <c r="M94" s="125"/>
      <c r="N94" s="125"/>
      <c r="O94" s="125"/>
      <c r="P94" s="125"/>
      <c r="Q94" s="125"/>
      <c r="R94" s="125"/>
      <c r="S94" s="125"/>
      <c r="T94" s="125"/>
      <c r="U94" s="125"/>
      <c r="V94" s="126"/>
      <c r="W94" s="125"/>
      <c r="Y94" s="125"/>
      <c r="Z94" s="125"/>
      <c r="AA94" s="125"/>
      <c r="AB94" s="126"/>
      <c r="AC94" s="125"/>
      <c r="AE94" s="125"/>
      <c r="AF94" s="125"/>
      <c r="AG94" s="125"/>
      <c r="AH94" s="126"/>
      <c r="AI94" s="125"/>
      <c r="AK94" s="125"/>
      <c r="AL94" s="125"/>
      <c r="AM94" s="125"/>
      <c r="AN94" s="126"/>
      <c r="AO94" s="125"/>
      <c r="EC94" s="150"/>
    </row>
    <row r="95" spans="1:180" ht="6" customHeight="1" x14ac:dyDescent="0.25">
      <c r="B95" s="149"/>
      <c r="C95" s="186"/>
      <c r="D95" s="186"/>
      <c r="E95" s="186"/>
      <c r="F95" s="186"/>
      <c r="G95" s="186"/>
      <c r="H95" s="617"/>
      <c r="I95" s="617"/>
      <c r="J95" s="646"/>
      <c r="K95" s="186"/>
      <c r="L95" s="647"/>
      <c r="M95" s="186"/>
      <c r="S95" s="186"/>
      <c r="T95" s="186"/>
      <c r="U95" s="186"/>
      <c r="V95" s="187"/>
      <c r="W95" s="186"/>
      <c r="Y95" s="186"/>
      <c r="Z95" s="186"/>
      <c r="AA95" s="187"/>
      <c r="AB95" s="187"/>
      <c r="AC95" s="187"/>
      <c r="AE95" s="186"/>
      <c r="AF95" s="187"/>
      <c r="AG95" s="186"/>
      <c r="AH95" s="186"/>
      <c r="AI95" s="186"/>
      <c r="AK95" s="186"/>
      <c r="AL95" s="187"/>
      <c r="AM95" s="186"/>
      <c r="AN95" s="186"/>
      <c r="AO95" s="186"/>
      <c r="AU95" s="186"/>
      <c r="AV95" s="186"/>
      <c r="AW95" s="187"/>
      <c r="AX95" s="187"/>
      <c r="AY95" s="187"/>
      <c r="BA95" s="186"/>
      <c r="BB95" s="186"/>
      <c r="BC95" s="187"/>
      <c r="BD95" s="187"/>
      <c r="BE95" s="187"/>
      <c r="BG95" s="186"/>
      <c r="BH95" s="187"/>
      <c r="BI95" s="186"/>
      <c r="BJ95" s="186"/>
      <c r="BK95" s="186"/>
      <c r="BM95" s="186"/>
      <c r="BN95" s="187"/>
      <c r="BO95" s="186"/>
      <c r="BP95" s="186"/>
      <c r="BQ95" s="186"/>
      <c r="BW95" s="186"/>
      <c r="BX95" s="186"/>
      <c r="BY95" s="187"/>
      <c r="BZ95" s="187"/>
      <c r="CA95" s="187"/>
      <c r="CC95" s="186"/>
      <c r="CD95" s="186"/>
      <c r="CE95" s="187"/>
      <c r="CF95" s="187"/>
      <c r="CG95" s="187"/>
      <c r="CI95" s="186"/>
      <c r="CJ95" s="187"/>
      <c r="CK95" s="186"/>
      <c r="CL95" s="186"/>
      <c r="CM95" s="186"/>
      <c r="CO95" s="186"/>
      <c r="CP95" s="187"/>
      <c r="CQ95" s="186"/>
      <c r="CR95" s="186"/>
      <c r="CS95" s="186"/>
      <c r="CY95" s="186"/>
      <c r="CZ95" s="186"/>
      <c r="DA95" s="187"/>
      <c r="DB95" s="187"/>
      <c r="DC95" s="187"/>
      <c r="DE95" s="186"/>
      <c r="DF95" s="186"/>
      <c r="DG95" s="187"/>
      <c r="DH95" s="187"/>
      <c r="DI95" s="187"/>
      <c r="DK95" s="186"/>
      <c r="DL95" s="187"/>
      <c r="DM95" s="186"/>
      <c r="DN95" s="186"/>
      <c r="DO95" s="186"/>
      <c r="DQ95" s="186"/>
      <c r="DR95" s="187"/>
      <c r="DS95" s="186"/>
      <c r="DT95" s="186"/>
      <c r="DU95" s="186"/>
      <c r="DZ95" s="186"/>
      <c r="EA95" s="186"/>
      <c r="EB95" s="186"/>
      <c r="EC95" s="148"/>
    </row>
    <row r="96" spans="1:180" ht="6" customHeight="1" thickBot="1" x14ac:dyDescent="0.3">
      <c r="B96" s="144"/>
      <c r="C96" s="118"/>
      <c r="J96" s="628"/>
      <c r="L96" s="629"/>
      <c r="EC96" s="150"/>
    </row>
    <row r="97" spans="1:180" ht="18.5" thickBot="1" x14ac:dyDescent="0.3">
      <c r="B97" s="144"/>
      <c r="C97" s="118"/>
      <c r="J97" s="628"/>
      <c r="L97" s="629"/>
      <c r="U97" s="185"/>
      <c r="W97" s="185"/>
      <c r="Y97" s="456" t="str">
        <f>$C$3</f>
        <v>yearly additional costs factor (wage)</v>
      </c>
      <c r="Z97" s="457"/>
      <c r="AA97" s="457"/>
      <c r="AB97" s="458"/>
      <c r="AC97" s="601">
        <f>$E$3</f>
        <v>0</v>
      </c>
      <c r="AD97" s="459"/>
      <c r="AE97" s="456" t="str">
        <f>$C$3</f>
        <v>yearly additional costs factor (wage)</v>
      </c>
      <c r="AF97" s="457"/>
      <c r="AG97" s="457"/>
      <c r="AH97" s="458"/>
      <c r="AI97" s="602">
        <f>$E$3</f>
        <v>0</v>
      </c>
      <c r="AJ97" s="459"/>
      <c r="AK97" s="456" t="str">
        <f>$C$3</f>
        <v>yearly additional costs factor (wage)</v>
      </c>
      <c r="AL97" s="457"/>
      <c r="AM97" s="457"/>
      <c r="AN97" s="458"/>
      <c r="AO97" s="602">
        <f>$E$3</f>
        <v>0</v>
      </c>
      <c r="AU97" s="143" t="str">
        <f>$C$3</f>
        <v>yearly additional costs factor (wage)</v>
      </c>
      <c r="AV97" s="143"/>
      <c r="AW97" s="143"/>
      <c r="AX97" s="143"/>
      <c r="AY97" s="184">
        <f>$E$3</f>
        <v>0</v>
      </c>
      <c r="BA97" s="143" t="str">
        <f>$C$3</f>
        <v>yearly additional costs factor (wage)</v>
      </c>
      <c r="BB97" s="143"/>
      <c r="BC97" s="143"/>
      <c r="BD97" s="143"/>
      <c r="BE97" s="184">
        <f>$E$3</f>
        <v>0</v>
      </c>
      <c r="BG97" s="143" t="str">
        <f>$C$3</f>
        <v>yearly additional costs factor (wage)</v>
      </c>
      <c r="BH97" s="143"/>
      <c r="BI97" s="143"/>
      <c r="BJ97" s="143"/>
      <c r="BK97" s="184">
        <f>$E$3</f>
        <v>0</v>
      </c>
      <c r="BM97" s="143" t="str">
        <f>$C$3</f>
        <v>yearly additional costs factor (wage)</v>
      </c>
      <c r="BN97" s="143"/>
      <c r="BO97" s="143"/>
      <c r="BP97" s="143"/>
      <c r="BQ97" s="184">
        <f>$E$3</f>
        <v>0</v>
      </c>
      <c r="BW97" s="143" t="str">
        <f>$C$3</f>
        <v>yearly additional costs factor (wage)</v>
      </c>
      <c r="BX97" s="143"/>
      <c r="BY97" s="143"/>
      <c r="BZ97" s="143"/>
      <c r="CA97" s="184">
        <f>$E$3</f>
        <v>0</v>
      </c>
      <c r="CC97" s="143" t="str">
        <f>$C$3</f>
        <v>yearly additional costs factor (wage)</v>
      </c>
      <c r="CD97" s="143"/>
      <c r="CE97" s="143"/>
      <c r="CF97" s="143"/>
      <c r="CG97" s="184">
        <f>$E$3</f>
        <v>0</v>
      </c>
      <c r="CI97" s="143" t="str">
        <f>$C$3</f>
        <v>yearly additional costs factor (wage)</v>
      </c>
      <c r="CJ97" s="143"/>
      <c r="CK97" s="143"/>
      <c r="CL97" s="143"/>
      <c r="CM97" s="184">
        <f>$E$3</f>
        <v>0</v>
      </c>
      <c r="CO97" s="143" t="str">
        <f>$C$3</f>
        <v>yearly additional costs factor (wage)</v>
      </c>
      <c r="CP97" s="143"/>
      <c r="CQ97" s="143"/>
      <c r="CR97" s="143"/>
      <c r="CS97" s="184">
        <f>$E$3</f>
        <v>0</v>
      </c>
      <c r="CY97" s="143" t="str">
        <f>$C$3</f>
        <v>yearly additional costs factor (wage)</v>
      </c>
      <c r="CZ97" s="143"/>
      <c r="DA97" s="143"/>
      <c r="DB97" s="143"/>
      <c r="DC97" s="184">
        <f>$E$3</f>
        <v>0</v>
      </c>
      <c r="DE97" s="143" t="str">
        <f>$C$3</f>
        <v>yearly additional costs factor (wage)</v>
      </c>
      <c r="DF97" s="143"/>
      <c r="DG97" s="143"/>
      <c r="DH97" s="143"/>
      <c r="DI97" s="184">
        <f>$E$3</f>
        <v>0</v>
      </c>
      <c r="DK97" s="143" t="str">
        <f>$C$3</f>
        <v>yearly additional costs factor (wage)</v>
      </c>
      <c r="DL97" s="143"/>
      <c r="DM97" s="143"/>
      <c r="DN97" s="143"/>
      <c r="DO97" s="184">
        <f>$E$3</f>
        <v>0</v>
      </c>
      <c r="DQ97" s="143" t="str">
        <f>$C$3</f>
        <v>yearly additional costs factor (wage)</v>
      </c>
      <c r="DR97" s="143"/>
      <c r="DS97" s="143"/>
      <c r="DT97" s="143"/>
      <c r="DU97" s="184">
        <f>$E$3</f>
        <v>0</v>
      </c>
      <c r="EC97" s="150"/>
    </row>
    <row r="98" spans="1:180" ht="18.75" customHeight="1" thickBot="1" x14ac:dyDescent="0.3">
      <c r="B98" s="144"/>
      <c r="C98" s="118"/>
      <c r="J98" s="628"/>
      <c r="L98" s="629"/>
      <c r="T98" s="670"/>
      <c r="Y98" s="459"/>
      <c r="Z98" s="459"/>
      <c r="AA98" s="600"/>
      <c r="AB98" s="600"/>
      <c r="AC98" s="600"/>
      <c r="AD98" s="459"/>
      <c r="AE98" s="459"/>
      <c r="AF98" s="459"/>
      <c r="AG98" s="600"/>
      <c r="AH98" s="600"/>
      <c r="AI98" s="600"/>
      <c r="AJ98" s="459"/>
      <c r="AK98" s="459"/>
      <c r="AL98" s="459"/>
      <c r="AM98" s="600"/>
      <c r="AN98" s="600"/>
      <c r="AO98" s="600"/>
      <c r="BH98" s="118"/>
      <c r="BI98" s="119"/>
      <c r="BJ98" s="119"/>
      <c r="BK98" s="119"/>
      <c r="BN98" s="118"/>
      <c r="BO98" s="119"/>
      <c r="BP98" s="119"/>
      <c r="BQ98" s="119"/>
      <c r="CJ98" s="118"/>
      <c r="CK98" s="119"/>
      <c r="CL98" s="119"/>
      <c r="CM98" s="119"/>
      <c r="CP98" s="118"/>
      <c r="CQ98" s="119"/>
      <c r="CR98" s="119"/>
      <c r="CS98" s="119"/>
      <c r="DL98" s="118"/>
      <c r="DM98" s="119"/>
      <c r="DN98" s="119"/>
      <c r="DO98" s="119"/>
      <c r="DR98" s="118"/>
      <c r="DS98" s="119"/>
      <c r="DT98" s="119"/>
      <c r="DU98" s="119"/>
      <c r="EC98" s="150"/>
    </row>
    <row r="99" spans="1:180" ht="18.5" thickBot="1" x14ac:dyDescent="0.3">
      <c r="B99" s="144"/>
      <c r="C99" s="118"/>
      <c r="J99" s="628"/>
      <c r="L99" s="629"/>
      <c r="N99" s="1272" t="s">
        <v>409</v>
      </c>
      <c r="O99" s="1273"/>
      <c r="P99" s="1274"/>
      <c r="U99" s="185"/>
      <c r="W99" s="185"/>
      <c r="Y99" s="456" t="str">
        <f>$C$4</f>
        <v>yearly increased efficiency (effort)</v>
      </c>
      <c r="Z99" s="457"/>
      <c r="AA99" s="457"/>
      <c r="AB99" s="458"/>
      <c r="AC99" s="602">
        <f>$E$4</f>
        <v>0</v>
      </c>
      <c r="AD99" s="459"/>
      <c r="AE99" s="456" t="str">
        <f>$C$4</f>
        <v>yearly increased efficiency (effort)</v>
      </c>
      <c r="AF99" s="457"/>
      <c r="AG99" s="457"/>
      <c r="AH99" s="458"/>
      <c r="AI99" s="602">
        <f>$E$4</f>
        <v>0</v>
      </c>
      <c r="AJ99" s="459"/>
      <c r="AK99" s="456" t="str">
        <f>$C$4</f>
        <v>yearly increased efficiency (effort)</v>
      </c>
      <c r="AL99" s="457"/>
      <c r="AM99" s="457"/>
      <c r="AN99" s="458"/>
      <c r="AO99" s="602">
        <f>$E$4</f>
        <v>0</v>
      </c>
      <c r="AU99" s="143" t="str">
        <f>$C$4</f>
        <v>yearly increased efficiency (effort)</v>
      </c>
      <c r="AV99" s="143"/>
      <c r="AW99" s="143"/>
      <c r="AX99" s="143"/>
      <c r="AY99" s="184">
        <f>$E$4</f>
        <v>0</v>
      </c>
      <c r="BA99" s="143" t="str">
        <f>$C$4</f>
        <v>yearly increased efficiency (effort)</v>
      </c>
      <c r="BB99" s="143"/>
      <c r="BC99" s="143"/>
      <c r="BD99" s="143"/>
      <c r="BE99" s="184">
        <f>$E$4</f>
        <v>0</v>
      </c>
      <c r="BG99" s="143" t="str">
        <f>$C$4</f>
        <v>yearly increased efficiency (effort)</v>
      </c>
      <c r="BH99" s="143"/>
      <c r="BI99" s="143"/>
      <c r="BJ99" s="143"/>
      <c r="BK99" s="184">
        <f>$E$4</f>
        <v>0</v>
      </c>
      <c r="BM99" s="143" t="str">
        <f>$C$4</f>
        <v>yearly increased efficiency (effort)</v>
      </c>
      <c r="BN99" s="143"/>
      <c r="BO99" s="143"/>
      <c r="BP99" s="143"/>
      <c r="BQ99" s="184">
        <f>$E$4</f>
        <v>0</v>
      </c>
      <c r="BW99" s="143" t="str">
        <f>$C$4</f>
        <v>yearly increased efficiency (effort)</v>
      </c>
      <c r="BX99" s="143"/>
      <c r="BY99" s="143"/>
      <c r="BZ99" s="143"/>
      <c r="CA99" s="184">
        <f>$E$4</f>
        <v>0</v>
      </c>
      <c r="CC99" s="143" t="str">
        <f>$C$4</f>
        <v>yearly increased efficiency (effort)</v>
      </c>
      <c r="CD99" s="143"/>
      <c r="CE99" s="143"/>
      <c r="CF99" s="143"/>
      <c r="CG99" s="184">
        <f>$E$4</f>
        <v>0</v>
      </c>
      <c r="CI99" s="143" t="str">
        <f>$C$4</f>
        <v>yearly increased efficiency (effort)</v>
      </c>
      <c r="CJ99" s="143"/>
      <c r="CK99" s="143"/>
      <c r="CL99" s="143"/>
      <c r="CM99" s="184">
        <f>$E$4</f>
        <v>0</v>
      </c>
      <c r="CO99" s="143" t="str">
        <f>$C$4</f>
        <v>yearly increased efficiency (effort)</v>
      </c>
      <c r="CP99" s="143"/>
      <c r="CQ99" s="143"/>
      <c r="CR99" s="143"/>
      <c r="CS99" s="184">
        <f>$E$4</f>
        <v>0</v>
      </c>
      <c r="CY99" s="143" t="str">
        <f>$C$4</f>
        <v>yearly increased efficiency (effort)</v>
      </c>
      <c r="CZ99" s="143"/>
      <c r="DA99" s="143"/>
      <c r="DB99" s="143"/>
      <c r="DC99" s="184">
        <f>$E$4</f>
        <v>0</v>
      </c>
      <c r="DE99" s="143" t="str">
        <f>$C$4</f>
        <v>yearly increased efficiency (effort)</v>
      </c>
      <c r="DF99" s="143"/>
      <c r="DG99" s="143"/>
      <c r="DH99" s="143"/>
      <c r="DI99" s="184">
        <f>$E$4</f>
        <v>0</v>
      </c>
      <c r="DK99" s="143" t="str">
        <f>$C$4</f>
        <v>yearly increased efficiency (effort)</v>
      </c>
      <c r="DL99" s="143"/>
      <c r="DM99" s="143"/>
      <c r="DN99" s="143"/>
      <c r="DO99" s="184">
        <f>$E$4</f>
        <v>0</v>
      </c>
      <c r="DQ99" s="143" t="str">
        <f>$C$4</f>
        <v>yearly increased efficiency (effort)</v>
      </c>
      <c r="DR99" s="143"/>
      <c r="DS99" s="143"/>
      <c r="DT99" s="143"/>
      <c r="DU99" s="184">
        <f>$E$4</f>
        <v>0</v>
      </c>
      <c r="EC99" s="150"/>
    </row>
    <row r="100" spans="1:180" s="177" customFormat="1" ht="36" x14ac:dyDescent="0.4">
      <c r="A100" s="181"/>
      <c r="B100" s="575"/>
      <c r="C100" s="593"/>
      <c r="D100" s="814" t="s">
        <v>410</v>
      </c>
      <c r="E100" s="582"/>
      <c r="F100" s="582"/>
      <c r="G100" s="582"/>
      <c r="H100" s="582"/>
      <c r="I100" s="582"/>
      <c r="J100" s="657"/>
      <c r="K100" s="584"/>
      <c r="L100" s="585" t="s">
        <v>324</v>
      </c>
      <c r="M100" s="174"/>
      <c r="N100" s="689" t="s">
        <v>411</v>
      </c>
      <c r="O100" s="690" t="s">
        <v>83</v>
      </c>
      <c r="P100" s="691" t="s">
        <v>291</v>
      </c>
      <c r="Q100" s="183"/>
      <c r="R100" s="1134"/>
      <c r="S100" s="1132" t="s">
        <v>324</v>
      </c>
      <c r="T100" s="709" t="s">
        <v>411</v>
      </c>
      <c r="U100" s="709" t="s">
        <v>291</v>
      </c>
      <c r="V100" s="709" t="s">
        <v>412</v>
      </c>
      <c r="W100" s="710" t="s">
        <v>413</v>
      </c>
      <c r="Y100" s="708" t="s">
        <v>324</v>
      </c>
      <c r="Z100" s="709" t="s">
        <v>411</v>
      </c>
      <c r="AA100" s="709" t="s">
        <v>291</v>
      </c>
      <c r="AB100" s="709" t="s">
        <v>412</v>
      </c>
      <c r="AC100" s="710" t="s">
        <v>413</v>
      </c>
      <c r="AE100" s="708" t="s">
        <v>324</v>
      </c>
      <c r="AF100" s="709" t="s">
        <v>411</v>
      </c>
      <c r="AG100" s="709" t="s">
        <v>291</v>
      </c>
      <c r="AH100" s="709" t="s">
        <v>412</v>
      </c>
      <c r="AI100" s="710" t="s">
        <v>413</v>
      </c>
      <c r="AK100" s="708" t="s">
        <v>324</v>
      </c>
      <c r="AL100" s="709" t="s">
        <v>411</v>
      </c>
      <c r="AM100" s="709" t="s">
        <v>291</v>
      </c>
      <c r="AN100" s="709" t="s">
        <v>412</v>
      </c>
      <c r="AO100" s="710" t="s">
        <v>413</v>
      </c>
      <c r="AT100" s="183"/>
      <c r="AU100" s="182" t="s">
        <v>81</v>
      </c>
      <c r="AV100" s="182" t="s">
        <v>82</v>
      </c>
      <c r="AW100" s="182" t="s">
        <v>45</v>
      </c>
      <c r="AX100" s="182" t="s">
        <v>196</v>
      </c>
      <c r="AY100" s="182" t="s">
        <v>197</v>
      </c>
      <c r="BA100" s="182" t="s">
        <v>81</v>
      </c>
      <c r="BB100" s="182" t="s">
        <v>82</v>
      </c>
      <c r="BC100" s="182" t="s">
        <v>45</v>
      </c>
      <c r="BD100" s="182" t="s">
        <v>196</v>
      </c>
      <c r="BE100" s="182" t="s">
        <v>197</v>
      </c>
      <c r="BG100" s="182" t="s">
        <v>81</v>
      </c>
      <c r="BH100" s="182" t="s">
        <v>82</v>
      </c>
      <c r="BI100" s="182" t="s">
        <v>45</v>
      </c>
      <c r="BJ100" s="182" t="s">
        <v>196</v>
      </c>
      <c r="BK100" s="182" t="s">
        <v>197</v>
      </c>
      <c r="BM100" s="182" t="s">
        <v>81</v>
      </c>
      <c r="BN100" s="182" t="s">
        <v>82</v>
      </c>
      <c r="BO100" s="182" t="s">
        <v>45</v>
      </c>
      <c r="BP100" s="182" t="s">
        <v>196</v>
      </c>
      <c r="BQ100" s="182" t="s">
        <v>197</v>
      </c>
      <c r="BV100" s="183"/>
      <c r="BW100" s="182" t="s">
        <v>81</v>
      </c>
      <c r="BX100" s="182" t="s">
        <v>82</v>
      </c>
      <c r="BY100" s="182" t="s">
        <v>45</v>
      </c>
      <c r="BZ100" s="182" t="s">
        <v>196</v>
      </c>
      <c r="CA100" s="182" t="s">
        <v>197</v>
      </c>
      <c r="CC100" s="182" t="s">
        <v>81</v>
      </c>
      <c r="CD100" s="182" t="s">
        <v>82</v>
      </c>
      <c r="CE100" s="182" t="s">
        <v>45</v>
      </c>
      <c r="CF100" s="182" t="s">
        <v>196</v>
      </c>
      <c r="CG100" s="182" t="s">
        <v>197</v>
      </c>
      <c r="CI100" s="182" t="s">
        <v>81</v>
      </c>
      <c r="CJ100" s="182" t="s">
        <v>82</v>
      </c>
      <c r="CK100" s="182" t="s">
        <v>45</v>
      </c>
      <c r="CL100" s="182" t="s">
        <v>196</v>
      </c>
      <c r="CM100" s="182" t="s">
        <v>197</v>
      </c>
      <c r="CO100" s="182" t="s">
        <v>81</v>
      </c>
      <c r="CP100" s="182" t="s">
        <v>82</v>
      </c>
      <c r="CQ100" s="182" t="s">
        <v>45</v>
      </c>
      <c r="CR100" s="182" t="s">
        <v>196</v>
      </c>
      <c r="CS100" s="182" t="s">
        <v>197</v>
      </c>
      <c r="CX100" s="183"/>
      <c r="CY100" s="182" t="s">
        <v>81</v>
      </c>
      <c r="CZ100" s="182" t="s">
        <v>82</v>
      </c>
      <c r="DA100" s="182" t="s">
        <v>45</v>
      </c>
      <c r="DB100" s="182" t="s">
        <v>196</v>
      </c>
      <c r="DC100" s="182" t="s">
        <v>197</v>
      </c>
      <c r="DE100" s="182" t="s">
        <v>81</v>
      </c>
      <c r="DF100" s="182" t="s">
        <v>82</v>
      </c>
      <c r="DG100" s="182" t="s">
        <v>45</v>
      </c>
      <c r="DH100" s="182" t="s">
        <v>196</v>
      </c>
      <c r="DI100" s="182" t="s">
        <v>197</v>
      </c>
      <c r="DK100" s="182" t="s">
        <v>81</v>
      </c>
      <c r="DL100" s="182" t="s">
        <v>82</v>
      </c>
      <c r="DM100" s="182" t="s">
        <v>45</v>
      </c>
      <c r="DN100" s="182" t="s">
        <v>196</v>
      </c>
      <c r="DO100" s="182" t="s">
        <v>197</v>
      </c>
      <c r="DQ100" s="182" t="s">
        <v>81</v>
      </c>
      <c r="DR100" s="182" t="s">
        <v>82</v>
      </c>
      <c r="DS100" s="182" t="s">
        <v>45</v>
      </c>
      <c r="DT100" s="182" t="s">
        <v>196</v>
      </c>
      <c r="DU100" s="182" t="s">
        <v>197</v>
      </c>
      <c r="DZ100" s="174"/>
      <c r="EA100" s="708" t="s">
        <v>326</v>
      </c>
      <c r="EB100" s="710" t="s">
        <v>327</v>
      </c>
      <c r="EC100" s="181"/>
      <c r="ED100" s="180"/>
      <c r="EF100" s="179"/>
      <c r="EG100" s="179"/>
      <c r="EH100" s="179"/>
      <c r="EI100" s="179"/>
      <c r="EJ100" s="179"/>
      <c r="EK100" s="179"/>
      <c r="EL100" s="179"/>
      <c r="EM100" s="179"/>
      <c r="EN100" s="179"/>
      <c r="EO100" s="179"/>
      <c r="EP100" s="179"/>
      <c r="EQ100" s="179"/>
      <c r="ER100" s="178"/>
      <c r="ES100" s="178"/>
      <c r="ET100" s="178"/>
      <c r="EU100" s="174"/>
      <c r="EV100" s="178"/>
      <c r="EW100" s="178"/>
      <c r="EX100" s="178"/>
      <c r="EY100" s="178"/>
      <c r="EZ100" s="178"/>
      <c r="FD100" s="179"/>
      <c r="FE100" s="179"/>
      <c r="FF100" s="179"/>
      <c r="FG100" s="179"/>
      <c r="FH100" s="179"/>
      <c r="FI100" s="179"/>
      <c r="FJ100" s="179"/>
      <c r="FK100" s="179"/>
      <c r="FL100" s="179"/>
      <c r="FM100" s="179"/>
      <c r="FN100" s="179"/>
      <c r="FO100" s="179"/>
      <c r="FP100" s="178"/>
      <c r="FQ100" s="178"/>
      <c r="FR100" s="178"/>
      <c r="FS100" s="174"/>
      <c r="FT100" s="178"/>
      <c r="FU100" s="178"/>
      <c r="FV100" s="178"/>
      <c r="FW100" s="178"/>
      <c r="FX100" s="178"/>
    </row>
    <row r="101" spans="1:180" ht="16" customHeight="1" outlineLevel="1" x14ac:dyDescent="0.35">
      <c r="A101" s="150"/>
      <c r="B101" s="576"/>
      <c r="C101" s="664"/>
      <c r="D101" s="665" t="s">
        <v>328</v>
      </c>
      <c r="E101" s="666" t="s">
        <v>414</v>
      </c>
      <c r="F101" s="666"/>
      <c r="G101" s="666"/>
      <c r="H101" s="666"/>
      <c r="I101" s="667"/>
      <c r="J101" s="668" t="s">
        <v>295</v>
      </c>
      <c r="K101" s="669" t="s">
        <v>330</v>
      </c>
      <c r="L101" s="672" t="str">
        <f>"[" &amp; 'Summary (EN)'!$I$14 &amp;"/h]"</f>
        <v>[DOL/h]</v>
      </c>
      <c r="M101" s="158"/>
      <c r="N101" s="692" t="s">
        <v>89</v>
      </c>
      <c r="O101" s="587"/>
      <c r="P101" s="693" t="str">
        <f>"[" &amp; 'Summary (EN)'!$I$14 &amp;"/h]"</f>
        <v>[DOL/h]</v>
      </c>
      <c r="Q101" s="163"/>
      <c r="R101" s="1135"/>
      <c r="S101" s="1133" t="str">
        <f>"[" &amp; 'Summary (EN)'!$I$14 &amp;"/h]"</f>
        <v>[DOL/h]</v>
      </c>
      <c r="T101" s="470" t="s">
        <v>89</v>
      </c>
      <c r="U101" s="470" t="str">
        <f>"["&amp; 'Summary (EN)'!$I$14 &amp;"]"</f>
        <v>[DOL]</v>
      </c>
      <c r="V101" s="470"/>
      <c r="W101" s="476" t="str">
        <f>"["&amp; 'Summary (EN)'!$I$14 &amp;"]"</f>
        <v>[DOL]</v>
      </c>
      <c r="Y101" s="711" t="str">
        <f>"[" &amp; 'Summary (EN)'!$I$14 &amp;"/h]"</f>
        <v>[DOL/h]</v>
      </c>
      <c r="Z101" s="470" t="s">
        <v>89</v>
      </c>
      <c r="AA101" s="470" t="str">
        <f>"["&amp; 'Summary (EN)'!$I$14 &amp;"]"</f>
        <v>[DOL]</v>
      </c>
      <c r="AB101" s="470"/>
      <c r="AC101" s="476" t="str">
        <f>"["&amp; 'Summary (EN)'!$I$14 &amp;"]"</f>
        <v>[DOL]</v>
      </c>
      <c r="AE101" s="711" t="str">
        <f>"[" &amp; 'Summary (EN)'!$I$14 &amp;"/h]"</f>
        <v>[DOL/h]</v>
      </c>
      <c r="AF101" s="470" t="s">
        <v>89</v>
      </c>
      <c r="AG101" s="470" t="str">
        <f>"["&amp; 'Summary (EN)'!$I$14 &amp;"]"</f>
        <v>[DOL]</v>
      </c>
      <c r="AH101" s="470"/>
      <c r="AI101" s="476" t="str">
        <f>"["&amp; 'Summary (EN)'!$I$14 &amp;"]"</f>
        <v>[DOL]</v>
      </c>
      <c r="AK101" s="711" t="str">
        <f>"[" &amp; 'Summary (EN)'!$I$14 &amp;"/h]"</f>
        <v>[DOL/h]</v>
      </c>
      <c r="AL101" s="470" t="s">
        <v>89</v>
      </c>
      <c r="AM101" s="470" t="str">
        <f>"["&amp; 'Summary (EN)'!$I$14 &amp;"]"</f>
        <v>[DOL]</v>
      </c>
      <c r="AN101" s="470"/>
      <c r="AO101" s="476" t="str">
        <f>"["&amp; 'Summary (EN)'!$I$14 &amp;"]"</f>
        <v>[DOL]</v>
      </c>
      <c r="AT101" s="163"/>
      <c r="AU101" s="176" t="str">
        <f>"[" &amp; 'Zusammenfassung (DE)'!$I$14 &amp;"/h]"</f>
        <v>[EUR/h]</v>
      </c>
      <c r="AV101" s="175" t="s">
        <v>89</v>
      </c>
      <c r="AW101" s="175" t="str">
        <f>"["&amp; 'Zusammenfassung (DE)'!$I$14 &amp;"]"</f>
        <v>[EUR]</v>
      </c>
      <c r="AX101" s="175"/>
      <c r="AY101" s="175" t="str">
        <f>"["&amp; 'Zusammenfassung (DE)'!$I$14 &amp;"]"</f>
        <v>[EUR]</v>
      </c>
      <c r="BA101" s="176" t="str">
        <f>"[" &amp; 'Zusammenfassung (DE)'!$I$14 &amp;"/h]"</f>
        <v>[EUR/h]</v>
      </c>
      <c r="BB101" s="175" t="s">
        <v>89</v>
      </c>
      <c r="BC101" s="175" t="str">
        <f>"["&amp; 'Zusammenfassung (DE)'!$I$14 &amp;"]"</f>
        <v>[EUR]</v>
      </c>
      <c r="BD101" s="175"/>
      <c r="BE101" s="175" t="str">
        <f>"["&amp; 'Zusammenfassung (DE)'!$I$14 &amp;"]"</f>
        <v>[EUR]</v>
      </c>
      <c r="BG101" s="176" t="str">
        <f>"[" &amp; 'Zusammenfassung (DE)'!$I$14 &amp;"/h]"</f>
        <v>[EUR/h]</v>
      </c>
      <c r="BH101" s="175" t="s">
        <v>89</v>
      </c>
      <c r="BI101" s="175" t="str">
        <f>"["&amp; 'Zusammenfassung (DE)'!$I$14 &amp;"]"</f>
        <v>[EUR]</v>
      </c>
      <c r="BJ101" s="175"/>
      <c r="BK101" s="175" t="str">
        <f>"["&amp; 'Zusammenfassung (DE)'!$I$14 &amp;"]"</f>
        <v>[EUR]</v>
      </c>
      <c r="BM101" s="176" t="str">
        <f>"[" &amp; 'Zusammenfassung (DE)'!$I$14 &amp;"/h]"</f>
        <v>[EUR/h]</v>
      </c>
      <c r="BN101" s="175" t="s">
        <v>89</v>
      </c>
      <c r="BO101" s="175" t="str">
        <f>"["&amp; 'Zusammenfassung (DE)'!$I$14 &amp;"]"</f>
        <v>[EUR]</v>
      </c>
      <c r="BP101" s="175"/>
      <c r="BQ101" s="175" t="str">
        <f>"["&amp; 'Zusammenfassung (DE)'!$I$14 &amp;"]"</f>
        <v>[EUR]</v>
      </c>
      <c r="BV101" s="163"/>
      <c r="BW101" s="176" t="str">
        <f>"[" &amp; 'Zusammenfassung (DE)'!$I$14 &amp;"/h]"</f>
        <v>[EUR/h]</v>
      </c>
      <c r="BX101" s="175" t="s">
        <v>89</v>
      </c>
      <c r="BY101" s="175" t="str">
        <f>"["&amp; 'Zusammenfassung (DE)'!$I$14 &amp;"]"</f>
        <v>[EUR]</v>
      </c>
      <c r="BZ101" s="175"/>
      <c r="CA101" s="175" t="str">
        <f>"["&amp; 'Zusammenfassung (DE)'!$I$14 &amp;"]"</f>
        <v>[EUR]</v>
      </c>
      <c r="CC101" s="176" t="str">
        <f>"[" &amp; 'Zusammenfassung (DE)'!$I$14 &amp;"/h]"</f>
        <v>[EUR/h]</v>
      </c>
      <c r="CD101" s="175" t="s">
        <v>89</v>
      </c>
      <c r="CE101" s="175" t="str">
        <f>"["&amp; 'Zusammenfassung (DE)'!$I$14 &amp;"]"</f>
        <v>[EUR]</v>
      </c>
      <c r="CF101" s="175"/>
      <c r="CG101" s="175" t="str">
        <f>"["&amp; 'Zusammenfassung (DE)'!$I$14 &amp;"]"</f>
        <v>[EUR]</v>
      </c>
      <c r="CI101" s="176" t="str">
        <f>"[" &amp; 'Zusammenfassung (DE)'!$I$14 &amp;"/h]"</f>
        <v>[EUR/h]</v>
      </c>
      <c r="CJ101" s="175" t="s">
        <v>89</v>
      </c>
      <c r="CK101" s="175" t="str">
        <f>"["&amp; 'Zusammenfassung (DE)'!$I$14 &amp;"]"</f>
        <v>[EUR]</v>
      </c>
      <c r="CL101" s="175"/>
      <c r="CM101" s="175" t="str">
        <f>"["&amp; 'Zusammenfassung (DE)'!$I$14 &amp;"]"</f>
        <v>[EUR]</v>
      </c>
      <c r="CO101" s="176" t="str">
        <f>"[" &amp; 'Zusammenfassung (DE)'!$I$14 &amp;"/h]"</f>
        <v>[EUR/h]</v>
      </c>
      <c r="CP101" s="175" t="s">
        <v>89</v>
      </c>
      <c r="CQ101" s="175" t="str">
        <f>"["&amp; 'Zusammenfassung (DE)'!$I$14 &amp;"]"</f>
        <v>[EUR]</v>
      </c>
      <c r="CR101" s="175"/>
      <c r="CS101" s="175" t="str">
        <f>"["&amp; 'Zusammenfassung (DE)'!$I$14 &amp;"]"</f>
        <v>[EUR]</v>
      </c>
      <c r="CX101" s="163"/>
      <c r="CY101" s="176" t="str">
        <f>"[" &amp; 'Zusammenfassung (DE)'!$I$14 &amp;"/h]"</f>
        <v>[EUR/h]</v>
      </c>
      <c r="CZ101" s="175" t="s">
        <v>89</v>
      </c>
      <c r="DA101" s="175" t="str">
        <f>"["&amp; 'Zusammenfassung (DE)'!$I$14 &amp;"]"</f>
        <v>[EUR]</v>
      </c>
      <c r="DB101" s="175"/>
      <c r="DC101" s="175" t="str">
        <f>"["&amp; 'Zusammenfassung (DE)'!$I$14 &amp;"]"</f>
        <v>[EUR]</v>
      </c>
      <c r="DE101" s="176" t="str">
        <f>"[" &amp; 'Zusammenfassung (DE)'!$I$14 &amp;"/h]"</f>
        <v>[EUR/h]</v>
      </c>
      <c r="DF101" s="175" t="s">
        <v>89</v>
      </c>
      <c r="DG101" s="175" t="str">
        <f>"["&amp; 'Zusammenfassung (DE)'!$I$14 &amp;"]"</f>
        <v>[EUR]</v>
      </c>
      <c r="DH101" s="175"/>
      <c r="DI101" s="175" t="str">
        <f>"["&amp; 'Zusammenfassung (DE)'!$I$14 &amp;"]"</f>
        <v>[EUR]</v>
      </c>
      <c r="DK101" s="176" t="str">
        <f>"[" &amp; 'Zusammenfassung (DE)'!$I$14 &amp;"/h]"</f>
        <v>[EUR/h]</v>
      </c>
      <c r="DL101" s="175" t="s">
        <v>89</v>
      </c>
      <c r="DM101" s="175" t="str">
        <f>"["&amp; 'Zusammenfassung (DE)'!$I$14 &amp;"]"</f>
        <v>[EUR]</v>
      </c>
      <c r="DN101" s="175"/>
      <c r="DO101" s="175" t="str">
        <f>"["&amp; 'Zusammenfassung (DE)'!$I$14 &amp;"]"</f>
        <v>[EUR]</v>
      </c>
      <c r="DQ101" s="176" t="str">
        <f>"[" &amp; 'Zusammenfassung (DE)'!$I$14 &amp;"/h]"</f>
        <v>[EUR/h]</v>
      </c>
      <c r="DR101" s="175" t="s">
        <v>89</v>
      </c>
      <c r="DS101" s="175" t="str">
        <f>"["&amp; 'Zusammenfassung (DE)'!$I$14 &amp;"]"</f>
        <v>[EUR]</v>
      </c>
      <c r="DT101" s="175"/>
      <c r="DU101" s="175" t="str">
        <f>"["&amp; 'Zusammenfassung (DE)'!$I$14 &amp;"]"</f>
        <v>[EUR]</v>
      </c>
      <c r="DZ101" s="158"/>
      <c r="EA101" s="475" t="s">
        <v>415</v>
      </c>
      <c r="EB101" s="476" t="str">
        <f>"["&amp; 'Summary (EN)'!$I$14 &amp;"]"</f>
        <v>[DOL]</v>
      </c>
      <c r="EC101" s="150"/>
      <c r="ED101" s="144"/>
      <c r="EF101" s="163"/>
      <c r="EG101" s="156"/>
      <c r="EH101" s="156"/>
      <c r="EI101" s="156"/>
      <c r="EJ101" s="156"/>
      <c r="EK101" s="156"/>
      <c r="EL101" s="156"/>
      <c r="EM101" s="156"/>
      <c r="EN101" s="156"/>
      <c r="EO101" s="156"/>
      <c r="EP101" s="158"/>
      <c r="EQ101" s="156"/>
      <c r="ER101" s="174"/>
      <c r="ES101" s="174"/>
      <c r="ET101" s="174"/>
      <c r="EU101" s="174"/>
      <c r="EV101" s="174"/>
      <c r="EW101" s="158"/>
      <c r="EX101" s="158"/>
      <c r="EY101" s="156"/>
      <c r="EZ101" s="156"/>
      <c r="FD101" s="163"/>
      <c r="FE101" s="156"/>
      <c r="FF101" s="156"/>
      <c r="FG101" s="156"/>
      <c r="FH101" s="156"/>
      <c r="FI101" s="156"/>
      <c r="FJ101" s="156"/>
      <c r="FK101" s="156"/>
      <c r="FL101" s="156"/>
      <c r="FM101" s="156"/>
      <c r="FN101" s="158"/>
      <c r="FO101" s="156"/>
      <c r="FP101" s="174"/>
      <c r="FQ101" s="174"/>
      <c r="FR101" s="174"/>
      <c r="FS101" s="174"/>
      <c r="FT101" s="174"/>
      <c r="FU101" s="158"/>
      <c r="FV101" s="158"/>
      <c r="FW101" s="156"/>
      <c r="FX101" s="156"/>
    </row>
    <row r="102" spans="1:180" ht="16" customHeight="1" outlineLevel="1" x14ac:dyDescent="0.3">
      <c r="A102" s="150"/>
      <c r="B102" s="577"/>
      <c r="C102" s="913" t="str">
        <f>"SA" &amp; ROW(C102)-ROW($C$100)-1</f>
        <v>SA1</v>
      </c>
      <c r="D102" s="1038" t="s">
        <v>416</v>
      </c>
      <c r="E102" s="1042"/>
      <c r="F102" s="1043"/>
      <c r="G102" s="1044"/>
      <c r="H102" s="1045"/>
      <c r="I102" s="1046" t="s">
        <v>326</v>
      </c>
      <c r="J102" s="658"/>
      <c r="K102" s="658"/>
      <c r="L102" s="673"/>
      <c r="M102" s="111"/>
      <c r="N102" s="694">
        <f>SUM(N103:N105)</f>
        <v>0</v>
      </c>
      <c r="O102" s="588">
        <f>SUM(O103:O105)</f>
        <v>0</v>
      </c>
      <c r="P102" s="695">
        <f>SUM(P103:P105)</f>
        <v>0</v>
      </c>
      <c r="Q102" s="111"/>
      <c r="R102" s="111"/>
      <c r="S102" s="712"/>
      <c r="T102" s="589">
        <f>SUM(T103:T105)</f>
        <v>0</v>
      </c>
      <c r="U102" s="223">
        <f>SUM(U103:U105)</f>
        <v>0</v>
      </c>
      <c r="V102" s="598"/>
      <c r="W102" s="478">
        <f>U102*V102</f>
        <v>0</v>
      </c>
      <c r="Y102" s="712"/>
      <c r="Z102" s="589">
        <f>SUM(Z103:Z105)</f>
        <v>0</v>
      </c>
      <c r="AA102" s="223">
        <f>SUM(AA103:AA105)</f>
        <v>0</v>
      </c>
      <c r="AB102" s="596"/>
      <c r="AC102" s="478">
        <f>AA102*AB102</f>
        <v>0</v>
      </c>
      <c r="AE102" s="712"/>
      <c r="AF102" s="589">
        <f>SUM(AF103:AF105)</f>
        <v>0</v>
      </c>
      <c r="AG102" s="223">
        <f>SUM(AG103:AG105)</f>
        <v>0</v>
      </c>
      <c r="AH102" s="598"/>
      <c r="AI102" s="478">
        <f>AG102*AH102</f>
        <v>0</v>
      </c>
      <c r="AK102" s="712"/>
      <c r="AL102" s="589">
        <f>SUM(AL103:AL105)</f>
        <v>0</v>
      </c>
      <c r="AM102" s="223">
        <f>SUM(AM103:AM105)</f>
        <v>0</v>
      </c>
      <c r="AN102" s="596"/>
      <c r="AO102" s="478">
        <f>AM102*AN102</f>
        <v>0</v>
      </c>
      <c r="AT102" s="111"/>
      <c r="AU102" s="173"/>
      <c r="AV102" s="172">
        <f>SUM(AV103:AV105)</f>
        <v>0</v>
      </c>
      <c r="AW102" s="170">
        <f>SUM(AW103:AW105)</f>
        <v>0</v>
      </c>
      <c r="AX102" s="170"/>
      <c r="AY102" s="170">
        <f>AW102*AX102</f>
        <v>0</v>
      </c>
      <c r="BA102" s="173"/>
      <c r="BB102" s="172">
        <f>SUM(BB103:BB105)</f>
        <v>0</v>
      </c>
      <c r="BC102" s="170">
        <f>SUM(BC103:BC105)</f>
        <v>0</v>
      </c>
      <c r="BD102" s="170"/>
      <c r="BE102" s="170">
        <f>BC102*BD102</f>
        <v>0</v>
      </c>
      <c r="BG102" s="173"/>
      <c r="BH102" s="172">
        <f>SUM(BH103:BH105)</f>
        <v>0</v>
      </c>
      <c r="BI102" s="170">
        <f>SUM(BI103:BI105)</f>
        <v>0</v>
      </c>
      <c r="BJ102" s="170"/>
      <c r="BK102" s="170">
        <f>BI102*BJ102</f>
        <v>0</v>
      </c>
      <c r="BM102" s="173"/>
      <c r="BN102" s="172">
        <f>SUM(BN103:BN105)</f>
        <v>0</v>
      </c>
      <c r="BO102" s="170">
        <f>SUM(BO103:BO105)</f>
        <v>0</v>
      </c>
      <c r="BP102" s="170"/>
      <c r="BQ102" s="170">
        <f>BO102*BP102</f>
        <v>0</v>
      </c>
      <c r="BV102" s="111"/>
      <c r="BW102" s="173"/>
      <c r="BX102" s="172">
        <f>SUM(BX103:BX105)</f>
        <v>0</v>
      </c>
      <c r="BY102" s="170">
        <f>SUM(BY103:BY105)</f>
        <v>0</v>
      </c>
      <c r="BZ102" s="170"/>
      <c r="CA102" s="170">
        <f>BY102*BZ102</f>
        <v>0</v>
      </c>
      <c r="CC102" s="173"/>
      <c r="CD102" s="172">
        <f>SUM(CD103:CD105)</f>
        <v>0</v>
      </c>
      <c r="CE102" s="170">
        <f>SUM(CE103:CE105)</f>
        <v>0</v>
      </c>
      <c r="CF102" s="170"/>
      <c r="CG102" s="170">
        <f>CE102*CF102</f>
        <v>0</v>
      </c>
      <c r="CI102" s="173"/>
      <c r="CJ102" s="172">
        <f>SUM(CJ103:CJ105)</f>
        <v>0</v>
      </c>
      <c r="CK102" s="170">
        <f>SUM(CK103:CK105)</f>
        <v>0</v>
      </c>
      <c r="CL102" s="170"/>
      <c r="CM102" s="170">
        <f>CK102*CL102</f>
        <v>0</v>
      </c>
      <c r="CO102" s="173"/>
      <c r="CP102" s="172">
        <f>SUM(CP103:CP105)</f>
        <v>0</v>
      </c>
      <c r="CQ102" s="170">
        <f>SUM(CQ103:CQ105)</f>
        <v>0</v>
      </c>
      <c r="CR102" s="170"/>
      <c r="CS102" s="170">
        <f>CQ102*CR102</f>
        <v>0</v>
      </c>
      <c r="CX102" s="111"/>
      <c r="CY102" s="173"/>
      <c r="CZ102" s="172">
        <f>SUM(CZ103:CZ105)</f>
        <v>0</v>
      </c>
      <c r="DA102" s="170">
        <f>SUM(DA103:DA105)</f>
        <v>0</v>
      </c>
      <c r="DB102" s="170"/>
      <c r="DC102" s="170">
        <f>DA102*DB102</f>
        <v>0</v>
      </c>
      <c r="DE102" s="173"/>
      <c r="DF102" s="172">
        <f>SUM(DF103:DF105)</f>
        <v>0</v>
      </c>
      <c r="DG102" s="170">
        <f>SUM(DG103:DG105)</f>
        <v>0</v>
      </c>
      <c r="DH102" s="170"/>
      <c r="DI102" s="170">
        <f>DG102*DH102</f>
        <v>0</v>
      </c>
      <c r="DK102" s="173"/>
      <c r="DL102" s="172">
        <f>SUM(DL103:DL105)</f>
        <v>0</v>
      </c>
      <c r="DM102" s="170">
        <f>SUM(DM103:DM105)</f>
        <v>0</v>
      </c>
      <c r="DN102" s="170"/>
      <c r="DO102" s="170">
        <f>DM102*DN102</f>
        <v>0</v>
      </c>
      <c r="DQ102" s="173"/>
      <c r="DR102" s="172">
        <f>SUM(DR103:DR105)</f>
        <v>0</v>
      </c>
      <c r="DS102" s="170">
        <f>SUM(DS103:DS105)</f>
        <v>0</v>
      </c>
      <c r="DT102" s="170"/>
      <c r="DU102" s="170">
        <f>DS102*DT102</f>
        <v>0</v>
      </c>
      <c r="DZ102" s="111"/>
      <c r="EA102" s="726">
        <f>SUMPRODUCT((S$100:DU$100=V$100)*(S102:DU102))</f>
        <v>0</v>
      </c>
      <c r="EB102" s="486">
        <f>SUMPRODUCT((S$100:DU$100=W$100)*(S102:DU102))</f>
        <v>0</v>
      </c>
      <c r="EC102" s="150"/>
      <c r="ED102" s="144"/>
      <c r="EF102" s="163"/>
      <c r="EG102" s="162"/>
      <c r="EH102" s="162"/>
      <c r="EI102" s="162"/>
      <c r="EJ102" s="162"/>
      <c r="EK102" s="162"/>
      <c r="EL102" s="162"/>
      <c r="EM102" s="162"/>
      <c r="EN102" s="162"/>
      <c r="EO102" s="162"/>
      <c r="EP102" s="162"/>
      <c r="EQ102" s="162"/>
      <c r="ER102" s="161"/>
      <c r="ES102" s="159"/>
      <c r="ET102" s="160"/>
      <c r="EU102" s="160"/>
      <c r="EV102" s="111"/>
      <c r="EW102" s="111"/>
      <c r="EX102" s="159"/>
      <c r="EY102" s="112"/>
      <c r="EZ102" s="112"/>
      <c r="FD102" s="163"/>
      <c r="FE102" s="162"/>
      <c r="FF102" s="162"/>
      <c r="FG102" s="162"/>
      <c r="FH102" s="162"/>
      <c r="FI102" s="162"/>
      <c r="FJ102" s="162"/>
      <c r="FK102" s="162"/>
      <c r="FL102" s="162"/>
      <c r="FM102" s="162"/>
      <c r="FN102" s="162"/>
      <c r="FO102" s="162"/>
      <c r="FP102" s="161"/>
      <c r="FQ102" s="159"/>
      <c r="FR102" s="160"/>
      <c r="FS102" s="160"/>
      <c r="FT102" s="159"/>
      <c r="FU102" s="111"/>
      <c r="FV102" s="159"/>
      <c r="FW102" s="112"/>
      <c r="FX102" s="112"/>
    </row>
    <row r="103" spans="1:180" ht="16" customHeight="1" outlineLevel="2" x14ac:dyDescent="0.3">
      <c r="A103" s="150"/>
      <c r="B103" s="577"/>
      <c r="C103" s="913" t="str">
        <f>"SA" &amp; ROW(C103)-ROW($C$100)-1</f>
        <v>SA2</v>
      </c>
      <c r="D103" s="946" t="s">
        <v>417</v>
      </c>
      <c r="E103" s="755"/>
      <c r="F103" s="756"/>
      <c r="G103" s="757"/>
      <c r="H103" s="758"/>
      <c r="I103" s="759"/>
      <c r="J103" s="1136" t="s">
        <v>306</v>
      </c>
      <c r="K103" s="1137" t="s">
        <v>306</v>
      </c>
      <c r="L103" s="679">
        <v>0</v>
      </c>
      <c r="M103" s="111"/>
      <c r="N103" s="696"/>
      <c r="O103" s="591"/>
      <c r="P103" s="478">
        <f>N103*$L103</f>
        <v>0</v>
      </c>
      <c r="Q103" s="111"/>
      <c r="R103" s="111"/>
      <c r="S103" s="713">
        <f>L103</f>
        <v>0</v>
      </c>
      <c r="T103" s="171">
        <f>N103</f>
        <v>0</v>
      </c>
      <c r="U103" s="223">
        <f>S103*T103</f>
        <v>0</v>
      </c>
      <c r="V103" s="599"/>
      <c r="W103" s="714"/>
      <c r="Y103" s="713">
        <f>S103*(1+$AC$97)</f>
        <v>0</v>
      </c>
      <c r="Z103" s="171">
        <f>T103*(1-$AC$99)</f>
        <v>0</v>
      </c>
      <c r="AA103" s="223">
        <f>Y103*Z103</f>
        <v>0</v>
      </c>
      <c r="AB103" s="597"/>
      <c r="AC103" s="714"/>
      <c r="AE103" s="713">
        <f>Y103*(1+$AI$97)</f>
        <v>0</v>
      </c>
      <c r="AF103" s="603">
        <f>Z103*(1-$AI$99)</f>
        <v>0</v>
      </c>
      <c r="AG103" s="223">
        <f>AE103*AF103</f>
        <v>0</v>
      </c>
      <c r="AH103" s="599"/>
      <c r="AI103" s="714"/>
      <c r="AK103" s="713">
        <f>AE103*(1+$AO$97)</f>
        <v>0</v>
      </c>
      <c r="AL103" s="171">
        <f>AF103*(1-$AO$99)</f>
        <v>0</v>
      </c>
      <c r="AM103" s="223">
        <f>AK103*AL103</f>
        <v>0</v>
      </c>
      <c r="AN103" s="597"/>
      <c r="AO103" s="714"/>
      <c r="AT103" s="111"/>
      <c r="AU103" s="169">
        <f>AK103*(1+$AY$97)</f>
        <v>0</v>
      </c>
      <c r="AV103" s="171">
        <f>AL103*(1-$AY$99)</f>
        <v>0</v>
      </c>
      <c r="AW103" s="170">
        <f>AU103*AV103</f>
        <v>0</v>
      </c>
      <c r="AX103" s="165"/>
      <c r="AY103" s="111"/>
      <c r="BA103" s="169">
        <f>AU103*(1+$BE$97)</f>
        <v>0</v>
      </c>
      <c r="BB103" s="171">
        <f>AV103*(1-$BE$99)</f>
        <v>0</v>
      </c>
      <c r="BC103" s="170">
        <f>BA103*BB103</f>
        <v>0</v>
      </c>
      <c r="BD103" s="165"/>
      <c r="BE103" s="111"/>
      <c r="BG103" s="169">
        <f>BA103*(1+$BK$97)</f>
        <v>0</v>
      </c>
      <c r="BH103" s="171">
        <f>BB103*(1-$BK$99)</f>
        <v>0</v>
      </c>
      <c r="BI103" s="170">
        <f>BG103*BH103</f>
        <v>0</v>
      </c>
      <c r="BJ103" s="165"/>
      <c r="BK103" s="111"/>
      <c r="BM103" s="169">
        <f>BG103*(1+$BQ$97)</f>
        <v>0</v>
      </c>
      <c r="BN103" s="171">
        <f>BH103*(1-$BQ$99)</f>
        <v>0</v>
      </c>
      <c r="BO103" s="170">
        <f>BM103*BN103</f>
        <v>0</v>
      </c>
      <c r="BP103" s="165"/>
      <c r="BQ103" s="111"/>
      <c r="BV103" s="111"/>
      <c r="BW103" s="169">
        <f>BM103*(1+$CA$97)</f>
        <v>0</v>
      </c>
      <c r="BX103" s="171">
        <f>BN103*(1-$CA$99)</f>
        <v>0</v>
      </c>
      <c r="BY103" s="170">
        <f>BW103*BX103</f>
        <v>0</v>
      </c>
      <c r="BZ103" s="165"/>
      <c r="CA103" s="111"/>
      <c r="CC103" s="169">
        <f>BW103*(1+$CG$97)</f>
        <v>0</v>
      </c>
      <c r="CD103" s="171">
        <f>BX103*(1-$CG$99)</f>
        <v>0</v>
      </c>
      <c r="CE103" s="170">
        <f>CC103*CD103</f>
        <v>0</v>
      </c>
      <c r="CF103" s="165"/>
      <c r="CG103" s="111"/>
      <c r="CI103" s="169">
        <f>CC103*(1+$CM$97)</f>
        <v>0</v>
      </c>
      <c r="CJ103" s="171">
        <f>CD103*(1-$CM$99)</f>
        <v>0</v>
      </c>
      <c r="CK103" s="170">
        <f>CI103*CJ103</f>
        <v>0</v>
      </c>
      <c r="CL103" s="165"/>
      <c r="CM103" s="111"/>
      <c r="CO103" s="169">
        <f>CI103*(1+$CS$97)</f>
        <v>0</v>
      </c>
      <c r="CP103" s="171">
        <f>CJ103*(1-$CS$99)</f>
        <v>0</v>
      </c>
      <c r="CQ103" s="170">
        <f>CO103*CP103</f>
        <v>0</v>
      </c>
      <c r="CR103" s="165"/>
      <c r="CS103" s="111"/>
      <c r="CX103" s="111"/>
      <c r="CY103" s="169">
        <f>CO103*(1+$DC$97)</f>
        <v>0</v>
      </c>
      <c r="CZ103" s="171">
        <f>CP103*(1-$DC$99)</f>
        <v>0</v>
      </c>
      <c r="DA103" s="170">
        <f>CY103*CZ103</f>
        <v>0</v>
      </c>
      <c r="DB103" s="165"/>
      <c r="DC103" s="111"/>
      <c r="DE103" s="169">
        <f>CY103*(1+$DI$97)</f>
        <v>0</v>
      </c>
      <c r="DF103" s="171">
        <f>CZ103*(1-$DI$99)</f>
        <v>0</v>
      </c>
      <c r="DG103" s="170">
        <f>DE103*DF103</f>
        <v>0</v>
      </c>
      <c r="DH103" s="165"/>
      <c r="DI103" s="111"/>
      <c r="DK103" s="169">
        <f>DE103*(1+$DO$97)</f>
        <v>0</v>
      </c>
      <c r="DL103" s="171">
        <f>DF103*(1-$DO$99)</f>
        <v>0</v>
      </c>
      <c r="DM103" s="170">
        <f>DK103*DL103</f>
        <v>0</v>
      </c>
      <c r="DN103" s="165"/>
      <c r="DO103" s="111"/>
      <c r="DQ103" s="169">
        <f>DK103*(1+$DU$97)</f>
        <v>0</v>
      </c>
      <c r="DR103" s="171">
        <f>DL103*(1-$DU$99)</f>
        <v>0</v>
      </c>
      <c r="DS103" s="170">
        <f>DQ103*DR103</f>
        <v>0</v>
      </c>
      <c r="DT103" s="165"/>
      <c r="DU103" s="111"/>
      <c r="DZ103" s="111"/>
      <c r="EA103" s="726"/>
      <c r="EB103" s="486"/>
      <c r="EC103" s="150"/>
      <c r="ED103" s="144"/>
      <c r="EF103" s="163"/>
      <c r="EG103" s="162"/>
      <c r="EH103" s="162"/>
      <c r="EI103" s="162"/>
      <c r="EJ103" s="162"/>
      <c r="EK103" s="162"/>
      <c r="EL103" s="162"/>
      <c r="EM103" s="162"/>
      <c r="EN103" s="162"/>
      <c r="EO103" s="162"/>
      <c r="EP103" s="162"/>
      <c r="EQ103" s="162"/>
      <c r="ER103" s="161"/>
      <c r="ES103" s="159"/>
      <c r="ET103" s="160"/>
      <c r="EU103" s="160"/>
      <c r="EV103" s="111"/>
      <c r="EW103" s="111"/>
      <c r="EX103" s="159"/>
      <c r="EY103" s="112"/>
      <c r="EZ103" s="112"/>
      <c r="FD103" s="163"/>
      <c r="FE103" s="162"/>
      <c r="FF103" s="162"/>
      <c r="FG103" s="162"/>
      <c r="FH103" s="162"/>
      <c r="FI103" s="162"/>
      <c r="FJ103" s="162"/>
      <c r="FK103" s="162"/>
      <c r="FL103" s="162"/>
      <c r="FM103" s="162"/>
      <c r="FN103" s="162"/>
      <c r="FO103" s="162"/>
      <c r="FP103" s="161"/>
      <c r="FQ103" s="159"/>
      <c r="FR103" s="160"/>
      <c r="FS103" s="160"/>
      <c r="FT103" s="159"/>
      <c r="FU103" s="111"/>
      <c r="FV103" s="159"/>
      <c r="FW103" s="112"/>
      <c r="FX103" s="112"/>
    </row>
    <row r="104" spans="1:180" ht="16" customHeight="1" outlineLevel="2" x14ac:dyDescent="0.3">
      <c r="A104" s="150"/>
      <c r="B104" s="577"/>
      <c r="C104" s="913" t="str">
        <f>"SA" &amp; ROW(C104)-ROW($C$100)-1</f>
        <v>SA3</v>
      </c>
      <c r="D104" s="946" t="s">
        <v>418</v>
      </c>
      <c r="E104" s="755"/>
      <c r="F104" s="756"/>
      <c r="G104" s="757"/>
      <c r="H104" s="758"/>
      <c r="I104" s="760"/>
      <c r="J104" s="1136" t="s">
        <v>306</v>
      </c>
      <c r="K104" s="1137" t="s">
        <v>306</v>
      </c>
      <c r="L104" s="680">
        <v>0</v>
      </c>
      <c r="M104" s="111"/>
      <c r="N104" s="696"/>
      <c r="O104" s="591"/>
      <c r="P104" s="478">
        <f>N104*$L104</f>
        <v>0</v>
      </c>
      <c r="Q104" s="111"/>
      <c r="R104" s="111"/>
      <c r="S104" s="713">
        <f>L104</f>
        <v>0</v>
      </c>
      <c r="T104" s="171">
        <f>N104</f>
        <v>0</v>
      </c>
      <c r="U104" s="223">
        <f>S104*T104</f>
        <v>0</v>
      </c>
      <c r="V104" s="599"/>
      <c r="W104" s="714"/>
      <c r="Y104" s="713">
        <f>S104*(1+$AC$97)</f>
        <v>0</v>
      </c>
      <c r="Z104" s="171">
        <f>T104*(1-$AC$99)</f>
        <v>0</v>
      </c>
      <c r="AA104" s="223">
        <f>Y104*Z104</f>
        <v>0</v>
      </c>
      <c r="AB104" s="597"/>
      <c r="AC104" s="714"/>
      <c r="AE104" s="713">
        <f>Y104*(1+$AI$97)</f>
        <v>0</v>
      </c>
      <c r="AF104" s="603">
        <f>Z104*(1-$AI$99)</f>
        <v>0</v>
      </c>
      <c r="AG104" s="223">
        <f>AE104*AF104</f>
        <v>0</v>
      </c>
      <c r="AH104" s="599"/>
      <c r="AI104" s="714"/>
      <c r="AK104" s="713">
        <f>AE104*(1+$AO$97)</f>
        <v>0</v>
      </c>
      <c r="AL104" s="171">
        <f>AF104*(1-$AO$99)</f>
        <v>0</v>
      </c>
      <c r="AM104" s="223">
        <f>AK104*AL104</f>
        <v>0</v>
      </c>
      <c r="AN104" s="597"/>
      <c r="AO104" s="714"/>
      <c r="AT104" s="111"/>
      <c r="AU104" s="169">
        <f>AK104*(1+$AY$97)</f>
        <v>0</v>
      </c>
      <c r="AV104" s="171">
        <f>AL104*(1-$AY$99)</f>
        <v>0</v>
      </c>
      <c r="AW104" s="170">
        <f>AU104*AV104</f>
        <v>0</v>
      </c>
      <c r="AX104" s="165"/>
      <c r="AY104" s="111"/>
      <c r="BA104" s="169">
        <f>AU104*(1+$BE$97)</f>
        <v>0</v>
      </c>
      <c r="BB104" s="171">
        <f>AV104*(1-$BE$99)</f>
        <v>0</v>
      </c>
      <c r="BC104" s="170">
        <f>BA104*BB104</f>
        <v>0</v>
      </c>
      <c r="BD104" s="165"/>
      <c r="BE104" s="111"/>
      <c r="BG104" s="169">
        <f>BA104*(1+$BK$97)</f>
        <v>0</v>
      </c>
      <c r="BH104" s="171">
        <f>BB104*(1-$BK$99)</f>
        <v>0</v>
      </c>
      <c r="BI104" s="170">
        <f>BG104*BH104</f>
        <v>0</v>
      </c>
      <c r="BJ104" s="165"/>
      <c r="BK104" s="111"/>
      <c r="BM104" s="169">
        <f>BG104*(1+$BQ$97)</f>
        <v>0</v>
      </c>
      <c r="BN104" s="171">
        <f>BH104*(1-$BQ$99)</f>
        <v>0</v>
      </c>
      <c r="BO104" s="170">
        <f>BM104*BN104</f>
        <v>0</v>
      </c>
      <c r="BP104" s="165"/>
      <c r="BQ104" s="111"/>
      <c r="BV104" s="111"/>
      <c r="BW104" s="169">
        <f>BM104*(1+$CA$97)</f>
        <v>0</v>
      </c>
      <c r="BX104" s="171">
        <f>BN104*(1-$CA$99)</f>
        <v>0</v>
      </c>
      <c r="BY104" s="170">
        <f>BW104*BX104</f>
        <v>0</v>
      </c>
      <c r="BZ104" s="165"/>
      <c r="CA104" s="111"/>
      <c r="CC104" s="169">
        <f>BW104*(1+$CG$97)</f>
        <v>0</v>
      </c>
      <c r="CD104" s="171">
        <f>BX104*(1-$CG$99)</f>
        <v>0</v>
      </c>
      <c r="CE104" s="170">
        <f>CC104*CD104</f>
        <v>0</v>
      </c>
      <c r="CF104" s="165"/>
      <c r="CG104" s="111"/>
      <c r="CI104" s="169">
        <f>CC104*(1+$CM$97)</f>
        <v>0</v>
      </c>
      <c r="CJ104" s="171">
        <f>CD104*(1-$CM$99)</f>
        <v>0</v>
      </c>
      <c r="CK104" s="170">
        <f>CI104*CJ104</f>
        <v>0</v>
      </c>
      <c r="CL104" s="165"/>
      <c r="CM104" s="111"/>
      <c r="CO104" s="169">
        <f>CI104*(1+$CS$97)</f>
        <v>0</v>
      </c>
      <c r="CP104" s="171">
        <f>CJ104*(1-$CS$99)</f>
        <v>0</v>
      </c>
      <c r="CQ104" s="170">
        <f>CO104*CP104</f>
        <v>0</v>
      </c>
      <c r="CR104" s="165"/>
      <c r="CS104" s="111"/>
      <c r="CX104" s="111"/>
      <c r="CY104" s="169">
        <f t="shared" ref="CY104:CY105" si="70">CO104*(1+$DC$97)</f>
        <v>0</v>
      </c>
      <c r="CZ104" s="171">
        <f t="shared" ref="CZ104:CZ105" si="71">CP104*(1-$DC$99)</f>
        <v>0</v>
      </c>
      <c r="DA104" s="170">
        <f>CY104*CZ104</f>
        <v>0</v>
      </c>
      <c r="DB104" s="165"/>
      <c r="DC104" s="111"/>
      <c r="DE104" s="169">
        <f t="shared" ref="DE104:DE105" si="72">CY104*(1+$DI$97)</f>
        <v>0</v>
      </c>
      <c r="DF104" s="171">
        <f t="shared" ref="DF104:DF105" si="73">CZ104*(1-$DI$99)</f>
        <v>0</v>
      </c>
      <c r="DG104" s="170">
        <f>DE104*DF104</f>
        <v>0</v>
      </c>
      <c r="DH104" s="165"/>
      <c r="DI104" s="111"/>
      <c r="DK104" s="169">
        <f t="shared" ref="DK104:DK105" si="74">DE104*(1+$DO$97)</f>
        <v>0</v>
      </c>
      <c r="DL104" s="171">
        <f t="shared" ref="DL104:DL105" si="75">DF104*(1-$DO$99)</f>
        <v>0</v>
      </c>
      <c r="DM104" s="170">
        <f>DK104*DL104</f>
        <v>0</v>
      </c>
      <c r="DN104" s="165"/>
      <c r="DO104" s="111"/>
      <c r="DQ104" s="169">
        <f t="shared" ref="DQ104:DQ105" si="76">DK104*(1+$DU$97)</f>
        <v>0</v>
      </c>
      <c r="DR104" s="171">
        <f t="shared" ref="DR104:DR105" si="77">DL104*(1-$DU$99)</f>
        <v>0</v>
      </c>
      <c r="DS104" s="170">
        <f>DQ104*DR104</f>
        <v>0</v>
      </c>
      <c r="DT104" s="165"/>
      <c r="DU104" s="111"/>
      <c r="DZ104" s="111"/>
      <c r="EA104" s="726"/>
      <c r="EB104" s="486"/>
      <c r="EC104" s="150"/>
      <c r="ED104" s="144"/>
      <c r="EF104" s="163"/>
      <c r="EG104" s="162"/>
      <c r="EH104" s="162"/>
      <c r="EI104" s="162"/>
      <c r="EJ104" s="162"/>
      <c r="EK104" s="162"/>
      <c r="EL104" s="162"/>
      <c r="EM104" s="162"/>
      <c r="EN104" s="162"/>
      <c r="EO104" s="162"/>
      <c r="EP104" s="162"/>
      <c r="EQ104" s="162"/>
      <c r="ER104" s="161"/>
      <c r="ES104" s="159"/>
      <c r="ET104" s="160"/>
      <c r="EU104" s="160"/>
      <c r="EV104" s="111"/>
      <c r="EW104" s="111"/>
      <c r="EX104" s="159"/>
      <c r="EY104" s="112"/>
      <c r="EZ104" s="112"/>
      <c r="FD104" s="163"/>
      <c r="FE104" s="162"/>
      <c r="FF104" s="162"/>
      <c r="FG104" s="162"/>
      <c r="FH104" s="162"/>
      <c r="FI104" s="162"/>
      <c r="FJ104" s="162"/>
      <c r="FK104" s="162"/>
      <c r="FL104" s="162"/>
      <c r="FM104" s="162"/>
      <c r="FN104" s="162"/>
      <c r="FO104" s="162"/>
      <c r="FP104" s="161"/>
      <c r="FQ104" s="159"/>
      <c r="FR104" s="160"/>
      <c r="FS104" s="160"/>
      <c r="FT104" s="159"/>
      <c r="FU104" s="111"/>
      <c r="FV104" s="159"/>
      <c r="FW104" s="112"/>
      <c r="FX104" s="112"/>
    </row>
    <row r="105" spans="1:180" ht="16" customHeight="1" outlineLevel="2" x14ac:dyDescent="0.3">
      <c r="A105" s="150"/>
      <c r="B105" s="577"/>
      <c r="C105" s="913" t="str">
        <f>"SA" &amp; ROW(C105)-ROW($C$100)-1</f>
        <v>SA4</v>
      </c>
      <c r="D105" s="947" t="s">
        <v>203</v>
      </c>
      <c r="E105" s="755"/>
      <c r="F105" s="756"/>
      <c r="G105" s="757"/>
      <c r="H105" s="758"/>
      <c r="I105" s="759"/>
      <c r="J105" s="1136" t="s">
        <v>306</v>
      </c>
      <c r="K105" s="1137" t="s">
        <v>306</v>
      </c>
      <c r="L105" s="680">
        <v>0</v>
      </c>
      <c r="M105" s="111"/>
      <c r="N105" s="696"/>
      <c r="O105" s="591"/>
      <c r="P105" s="478">
        <f>N105*$L105</f>
        <v>0</v>
      </c>
      <c r="Q105" s="111"/>
      <c r="R105" s="111"/>
      <c r="S105" s="713">
        <f>L105</f>
        <v>0</v>
      </c>
      <c r="T105" s="171">
        <f>N105</f>
        <v>0</v>
      </c>
      <c r="U105" s="223">
        <f>S105*T105</f>
        <v>0</v>
      </c>
      <c r="V105" s="599"/>
      <c r="W105" s="714"/>
      <c r="Y105" s="713">
        <f>S105*(1+$AC$97)</f>
        <v>0</v>
      </c>
      <c r="Z105" s="171">
        <f>T105*(1-$AC$99)</f>
        <v>0</v>
      </c>
      <c r="AA105" s="223">
        <f>Y105*Z105</f>
        <v>0</v>
      </c>
      <c r="AB105" s="597"/>
      <c r="AC105" s="714"/>
      <c r="AE105" s="713">
        <f>Y105*(1+$AI$97)</f>
        <v>0</v>
      </c>
      <c r="AF105" s="603">
        <f>Z105*(1-$AI$99)</f>
        <v>0</v>
      </c>
      <c r="AG105" s="223">
        <f>AE105*AF105</f>
        <v>0</v>
      </c>
      <c r="AH105" s="599"/>
      <c r="AI105" s="714"/>
      <c r="AK105" s="713">
        <f>AE105*(1+$AO$97)</f>
        <v>0</v>
      </c>
      <c r="AL105" s="171">
        <f>AF105*(1-$AO$99)</f>
        <v>0</v>
      </c>
      <c r="AM105" s="223">
        <f>AK105*AL105</f>
        <v>0</v>
      </c>
      <c r="AN105" s="597"/>
      <c r="AO105" s="714"/>
      <c r="AT105" s="111"/>
      <c r="AU105" s="169">
        <f>AK105*(1+$AY$97)</f>
        <v>0</v>
      </c>
      <c r="AV105" s="171">
        <f>AL105*(1-$AY$99)</f>
        <v>0</v>
      </c>
      <c r="AW105" s="170">
        <f>AU105*AV105</f>
        <v>0</v>
      </c>
      <c r="AX105" s="165"/>
      <c r="AY105" s="111"/>
      <c r="BA105" s="169">
        <f>AU105*(1+$BE$97)</f>
        <v>0</v>
      </c>
      <c r="BB105" s="171">
        <f>AV105*(1-$BE$99)</f>
        <v>0</v>
      </c>
      <c r="BC105" s="170">
        <f>BA105*BB105</f>
        <v>0</v>
      </c>
      <c r="BD105" s="165"/>
      <c r="BE105" s="111"/>
      <c r="BG105" s="169">
        <f>BA105*(1+$BK$97)</f>
        <v>0</v>
      </c>
      <c r="BH105" s="171">
        <f>BB105*(1-$BK$99)</f>
        <v>0</v>
      </c>
      <c r="BI105" s="170">
        <f>BG105*BH105</f>
        <v>0</v>
      </c>
      <c r="BJ105" s="165"/>
      <c r="BK105" s="111"/>
      <c r="BM105" s="169">
        <f>BG105*(1+$BQ$97)</f>
        <v>0</v>
      </c>
      <c r="BN105" s="171">
        <f>BH105*(1-$BQ$99)</f>
        <v>0</v>
      </c>
      <c r="BO105" s="170">
        <f>BM105*BN105</f>
        <v>0</v>
      </c>
      <c r="BP105" s="165"/>
      <c r="BQ105" s="111"/>
      <c r="BV105" s="111"/>
      <c r="BW105" s="169">
        <f>BM105*(1+$CA$97)</f>
        <v>0</v>
      </c>
      <c r="BX105" s="171">
        <f>BN105*(1-$CA$99)</f>
        <v>0</v>
      </c>
      <c r="BY105" s="170">
        <f>BW105*BX105</f>
        <v>0</v>
      </c>
      <c r="BZ105" s="165"/>
      <c r="CA105" s="111"/>
      <c r="CC105" s="169">
        <f>BW105*(1+$CG$97)</f>
        <v>0</v>
      </c>
      <c r="CD105" s="171">
        <f>BX105*(1-$CG$99)</f>
        <v>0</v>
      </c>
      <c r="CE105" s="170">
        <f>CC105*CD105</f>
        <v>0</v>
      </c>
      <c r="CF105" s="165"/>
      <c r="CG105" s="111"/>
      <c r="CI105" s="169">
        <f>CC105*(1+$CM$97)</f>
        <v>0</v>
      </c>
      <c r="CJ105" s="171">
        <f>CD105*(1-$CM$99)</f>
        <v>0</v>
      </c>
      <c r="CK105" s="170">
        <f>CI105*CJ105</f>
        <v>0</v>
      </c>
      <c r="CL105" s="165"/>
      <c r="CM105" s="111"/>
      <c r="CO105" s="169">
        <f>CI105*(1+$CS$97)</f>
        <v>0</v>
      </c>
      <c r="CP105" s="171">
        <f>CJ105*(1-$CS$99)</f>
        <v>0</v>
      </c>
      <c r="CQ105" s="170">
        <f>CO105*CP105</f>
        <v>0</v>
      </c>
      <c r="CR105" s="165"/>
      <c r="CS105" s="111"/>
      <c r="CX105" s="111"/>
      <c r="CY105" s="169">
        <f t="shared" si="70"/>
        <v>0</v>
      </c>
      <c r="CZ105" s="171">
        <f t="shared" si="71"/>
        <v>0</v>
      </c>
      <c r="DA105" s="170">
        <f>CY105*CZ105</f>
        <v>0</v>
      </c>
      <c r="DB105" s="165"/>
      <c r="DC105" s="111"/>
      <c r="DE105" s="169">
        <f t="shared" si="72"/>
        <v>0</v>
      </c>
      <c r="DF105" s="171">
        <f t="shared" si="73"/>
        <v>0</v>
      </c>
      <c r="DG105" s="170">
        <f>DE105*DF105</f>
        <v>0</v>
      </c>
      <c r="DH105" s="165"/>
      <c r="DI105" s="111"/>
      <c r="DK105" s="169">
        <f t="shared" si="74"/>
        <v>0</v>
      </c>
      <c r="DL105" s="171">
        <f t="shared" si="75"/>
        <v>0</v>
      </c>
      <c r="DM105" s="170">
        <f>DK105*DL105</f>
        <v>0</v>
      </c>
      <c r="DN105" s="165"/>
      <c r="DO105" s="111"/>
      <c r="DQ105" s="169">
        <f t="shared" si="76"/>
        <v>0</v>
      </c>
      <c r="DR105" s="171">
        <f t="shared" si="77"/>
        <v>0</v>
      </c>
      <c r="DS105" s="170">
        <f>DQ105*DR105</f>
        <v>0</v>
      </c>
      <c r="DT105" s="165"/>
      <c r="DU105" s="111"/>
      <c r="DZ105" s="111"/>
      <c r="EA105" s="726"/>
      <c r="EB105" s="486"/>
      <c r="EC105" s="150"/>
      <c r="ED105" s="144"/>
      <c r="EF105" s="163"/>
      <c r="EG105" s="162"/>
      <c r="EH105" s="162"/>
      <c r="EI105" s="162"/>
      <c r="EJ105" s="162"/>
      <c r="EK105" s="162"/>
      <c r="EL105" s="162"/>
      <c r="EM105" s="162"/>
      <c r="EN105" s="162"/>
      <c r="EO105" s="162"/>
      <c r="EP105" s="162"/>
      <c r="EQ105" s="162"/>
      <c r="ER105" s="161"/>
      <c r="ES105" s="159"/>
      <c r="ET105" s="160"/>
      <c r="EU105" s="160"/>
      <c r="EV105" s="111"/>
      <c r="EW105" s="111"/>
      <c r="EX105" s="159"/>
      <c r="EY105" s="112"/>
      <c r="EZ105" s="112"/>
      <c r="FD105" s="163"/>
      <c r="FE105" s="162"/>
      <c r="FF105" s="162"/>
      <c r="FG105" s="162"/>
      <c r="FH105" s="162"/>
      <c r="FI105" s="162"/>
      <c r="FJ105" s="162"/>
      <c r="FK105" s="162"/>
      <c r="FL105" s="162"/>
      <c r="FM105" s="162"/>
      <c r="FN105" s="162"/>
      <c r="FO105" s="162"/>
      <c r="FP105" s="161"/>
      <c r="FQ105" s="159"/>
      <c r="FR105" s="160"/>
      <c r="FS105" s="160"/>
      <c r="FT105" s="159"/>
      <c r="FU105" s="111"/>
      <c r="FV105" s="159"/>
      <c r="FW105" s="112"/>
      <c r="FX105" s="112"/>
    </row>
    <row r="106" spans="1:180" ht="16" customHeight="1" outlineLevel="1" x14ac:dyDescent="0.3">
      <c r="A106" s="150"/>
      <c r="B106" s="577"/>
      <c r="C106" s="913"/>
      <c r="D106" s="948"/>
      <c r="E106" s="761"/>
      <c r="F106" s="762"/>
      <c r="G106" s="763"/>
      <c r="H106" s="764"/>
      <c r="I106" s="765"/>
      <c r="J106" s="1136" t="s">
        <v>306</v>
      </c>
      <c r="K106" s="1137" t="s">
        <v>306</v>
      </c>
      <c r="L106" s="680">
        <v>0</v>
      </c>
      <c r="M106" s="111"/>
      <c r="N106" s="696"/>
      <c r="O106" s="591"/>
      <c r="P106" s="697"/>
      <c r="Q106" s="111"/>
      <c r="R106" s="111"/>
      <c r="S106" s="715"/>
      <c r="T106" s="166"/>
      <c r="U106" s="111"/>
      <c r="V106" s="606"/>
      <c r="W106" s="714"/>
      <c r="Y106" s="715"/>
      <c r="Z106" s="166"/>
      <c r="AA106" s="165"/>
      <c r="AB106" s="604"/>
      <c r="AC106" s="722"/>
      <c r="AE106" s="715"/>
      <c r="AF106" s="604"/>
      <c r="AG106" s="605"/>
      <c r="AH106" s="607"/>
      <c r="AI106" s="714"/>
      <c r="AK106" s="715"/>
      <c r="AL106" s="165"/>
      <c r="AM106" s="111"/>
      <c r="AN106" s="111"/>
      <c r="AO106" s="714"/>
      <c r="AT106" s="111"/>
      <c r="AU106" s="166"/>
      <c r="AV106" s="166"/>
      <c r="AW106" s="165"/>
      <c r="AX106" s="165"/>
      <c r="AY106" s="165"/>
      <c r="BA106" s="166"/>
      <c r="BB106" s="166"/>
      <c r="BC106" s="165"/>
      <c r="BD106" s="165"/>
      <c r="BE106" s="165"/>
      <c r="BG106" s="166"/>
      <c r="BH106" s="165"/>
      <c r="BI106" s="111"/>
      <c r="BJ106" s="111"/>
      <c r="BK106" s="111"/>
      <c r="BM106" s="166"/>
      <c r="BN106" s="165"/>
      <c r="BO106" s="111"/>
      <c r="BP106" s="111"/>
      <c r="BQ106" s="111"/>
      <c r="BV106" s="111"/>
      <c r="BW106" s="166"/>
      <c r="BX106" s="166"/>
      <c r="BY106" s="165"/>
      <c r="BZ106" s="165"/>
      <c r="CA106" s="165"/>
      <c r="CC106" s="166"/>
      <c r="CD106" s="166"/>
      <c r="CE106" s="165"/>
      <c r="CF106" s="165"/>
      <c r="CG106" s="165"/>
      <c r="CI106" s="166"/>
      <c r="CJ106" s="165"/>
      <c r="CK106" s="111"/>
      <c r="CL106" s="111"/>
      <c r="CM106" s="111"/>
      <c r="CO106" s="166"/>
      <c r="CP106" s="165"/>
      <c r="CQ106" s="111"/>
      <c r="CR106" s="111"/>
      <c r="CS106" s="111"/>
      <c r="CX106" s="111"/>
      <c r="CY106" s="166"/>
      <c r="CZ106" s="166"/>
      <c r="DA106" s="165"/>
      <c r="DB106" s="165"/>
      <c r="DC106" s="165"/>
      <c r="DE106" s="166"/>
      <c r="DF106" s="166"/>
      <c r="DG106" s="165"/>
      <c r="DH106" s="165"/>
      <c r="DI106" s="165"/>
      <c r="DK106" s="166"/>
      <c r="DL106" s="165"/>
      <c r="DM106" s="111"/>
      <c r="DN106" s="111"/>
      <c r="DO106" s="111"/>
      <c r="DQ106" s="166"/>
      <c r="DR106" s="165"/>
      <c r="DS106" s="111"/>
      <c r="DT106" s="111"/>
      <c r="DU106" s="111"/>
      <c r="DZ106" s="111"/>
      <c r="EA106" s="726"/>
      <c r="EB106" s="486"/>
      <c r="EC106" s="150"/>
      <c r="ED106" s="144"/>
      <c r="EF106" s="163"/>
      <c r="EG106" s="162"/>
      <c r="EH106" s="162"/>
      <c r="EI106" s="162"/>
      <c r="EJ106" s="162"/>
      <c r="EK106" s="162"/>
      <c r="EL106" s="162"/>
      <c r="EM106" s="162"/>
      <c r="EN106" s="162"/>
      <c r="EO106" s="162"/>
      <c r="EP106" s="162"/>
      <c r="EQ106" s="162"/>
      <c r="ER106" s="161"/>
      <c r="ES106" s="159"/>
      <c r="ET106" s="160"/>
      <c r="EU106" s="160"/>
      <c r="EV106" s="111"/>
      <c r="EW106" s="111"/>
      <c r="EX106" s="159"/>
      <c r="EY106" s="112"/>
      <c r="EZ106" s="112"/>
      <c r="FD106" s="163"/>
      <c r="FE106" s="162"/>
      <c r="FF106" s="162"/>
      <c r="FG106" s="162"/>
      <c r="FH106" s="162"/>
      <c r="FI106" s="162"/>
      <c r="FJ106" s="162"/>
      <c r="FK106" s="162"/>
      <c r="FL106" s="162"/>
      <c r="FM106" s="162"/>
      <c r="FN106" s="162"/>
      <c r="FO106" s="162"/>
      <c r="FP106" s="161"/>
      <c r="FQ106" s="159"/>
      <c r="FR106" s="160"/>
      <c r="FS106" s="160"/>
      <c r="FT106" s="159"/>
      <c r="FU106" s="111"/>
      <c r="FV106" s="159"/>
      <c r="FW106" s="112"/>
      <c r="FX106" s="112"/>
    </row>
    <row r="107" spans="1:180" ht="16" customHeight="1" outlineLevel="1" collapsed="1" x14ac:dyDescent="0.3">
      <c r="A107" s="150"/>
      <c r="B107" s="671"/>
      <c r="C107" s="932" t="str">
        <f t="shared" ref="C107:C113" si="78">"SA" &amp; ROW(C107)-ROW($C$100)-1</f>
        <v>SA6</v>
      </c>
      <c r="D107" s="1039" t="s">
        <v>419</v>
      </c>
      <c r="E107" s="1047"/>
      <c r="F107" s="1048"/>
      <c r="G107" s="1049"/>
      <c r="H107" s="1050"/>
      <c r="I107" s="1051" t="s">
        <v>326</v>
      </c>
      <c r="J107" s="745"/>
      <c r="K107" s="660"/>
      <c r="L107" s="595"/>
      <c r="M107" s="111"/>
      <c r="N107" s="698">
        <f>SUM(N108:N113)</f>
        <v>0</v>
      </c>
      <c r="O107" s="589">
        <f>SUM(O108:O113)</f>
        <v>0</v>
      </c>
      <c r="P107" s="478">
        <f>SUM(P108:P113)</f>
        <v>0</v>
      </c>
      <c r="Q107" s="111"/>
      <c r="R107" s="111"/>
      <c r="S107" s="712"/>
      <c r="T107" s="589">
        <f>SUM(T108:T113)</f>
        <v>0</v>
      </c>
      <c r="U107" s="223">
        <f>SUM(U108:U113)</f>
        <v>0</v>
      </c>
      <c r="V107" s="598"/>
      <c r="W107" s="478">
        <f>U107*V107</f>
        <v>0</v>
      </c>
      <c r="Y107" s="712"/>
      <c r="Z107" s="589">
        <f>SUM(Z108:Z113)</f>
        <v>0</v>
      </c>
      <c r="AA107" s="223">
        <f>SUM(AA108:AA113)</f>
        <v>0</v>
      </c>
      <c r="AB107" s="596"/>
      <c r="AC107" s="478">
        <f>AA107*AB107</f>
        <v>0</v>
      </c>
      <c r="AE107" s="712"/>
      <c r="AF107" s="589">
        <f>SUM(AF108:AF113)</f>
        <v>0</v>
      </c>
      <c r="AG107" s="223">
        <f>SUM(AG108:AG113)</f>
        <v>0</v>
      </c>
      <c r="AH107" s="598"/>
      <c r="AI107" s="478">
        <f>AG107*AH107</f>
        <v>0</v>
      </c>
      <c r="AK107" s="712"/>
      <c r="AL107" s="589">
        <f>SUM(AL108:AL113)</f>
        <v>0</v>
      </c>
      <c r="AM107" s="223">
        <f>SUM(AM108:AM113)</f>
        <v>0</v>
      </c>
      <c r="AN107" s="596"/>
      <c r="AO107" s="478">
        <f>AM107*AN107</f>
        <v>0</v>
      </c>
      <c r="AT107" s="111"/>
      <c r="AU107" s="173"/>
      <c r="AV107" s="172">
        <f>SUM(AV108:AV113)</f>
        <v>0</v>
      </c>
      <c r="AW107" s="170">
        <f>SUM(AW108:AW113)</f>
        <v>0</v>
      </c>
      <c r="AX107" s="170"/>
      <c r="AY107" s="170">
        <f>AW107*AX107</f>
        <v>0</v>
      </c>
      <c r="BA107" s="173"/>
      <c r="BB107" s="172">
        <f>SUM(BB108:BB113)</f>
        <v>0</v>
      </c>
      <c r="BC107" s="170">
        <f>SUM(BC108:BC113)</f>
        <v>0</v>
      </c>
      <c r="BD107" s="170"/>
      <c r="BE107" s="170">
        <f>BC107*BD107</f>
        <v>0</v>
      </c>
      <c r="BG107" s="173"/>
      <c r="BH107" s="172">
        <f>SUM(BH108:BH113)</f>
        <v>0</v>
      </c>
      <c r="BI107" s="170">
        <f>SUM(BI108:BI113)</f>
        <v>0</v>
      </c>
      <c r="BJ107" s="170"/>
      <c r="BK107" s="170">
        <f>BI107*BJ107</f>
        <v>0</v>
      </c>
      <c r="BM107" s="173"/>
      <c r="BN107" s="172">
        <f>SUM(BN108:BN113)</f>
        <v>0</v>
      </c>
      <c r="BO107" s="170">
        <f>SUM(BO108:BO113)</f>
        <v>0</v>
      </c>
      <c r="BP107" s="170"/>
      <c r="BQ107" s="170">
        <f>BO107*BP107</f>
        <v>0</v>
      </c>
      <c r="BV107" s="111"/>
      <c r="BW107" s="173"/>
      <c r="BX107" s="172">
        <f>SUM(BX108:BX113)</f>
        <v>0</v>
      </c>
      <c r="BY107" s="170">
        <f>SUM(BY108:BY113)</f>
        <v>0</v>
      </c>
      <c r="BZ107" s="170"/>
      <c r="CA107" s="170">
        <f>BY107*BZ107</f>
        <v>0</v>
      </c>
      <c r="CC107" s="173"/>
      <c r="CD107" s="172">
        <f>SUM(CD108:CD113)</f>
        <v>0</v>
      </c>
      <c r="CE107" s="170">
        <f>SUM(CE108:CE113)</f>
        <v>0</v>
      </c>
      <c r="CF107" s="170"/>
      <c r="CG107" s="170">
        <f>CE107*CF107</f>
        <v>0</v>
      </c>
      <c r="CI107" s="173"/>
      <c r="CJ107" s="172">
        <f>SUM(CJ108:CJ113)</f>
        <v>0</v>
      </c>
      <c r="CK107" s="170">
        <f>SUM(CK108:CK113)</f>
        <v>0</v>
      </c>
      <c r="CL107" s="170"/>
      <c r="CM107" s="170">
        <f>CK107*CL107</f>
        <v>0</v>
      </c>
      <c r="CO107" s="173"/>
      <c r="CP107" s="172">
        <f>SUM(CP108:CP113)</f>
        <v>0</v>
      </c>
      <c r="CQ107" s="170">
        <f>SUM(CQ108:CQ113)</f>
        <v>0</v>
      </c>
      <c r="CR107" s="170"/>
      <c r="CS107" s="170">
        <f>CQ107*CR107</f>
        <v>0</v>
      </c>
      <c r="CX107" s="111"/>
      <c r="CY107" s="173"/>
      <c r="CZ107" s="172">
        <f>SUM(CZ108:CZ113)</f>
        <v>0</v>
      </c>
      <c r="DA107" s="170">
        <f>SUM(DA108:DA113)</f>
        <v>0</v>
      </c>
      <c r="DB107" s="170"/>
      <c r="DC107" s="170">
        <f>DA107*DB107</f>
        <v>0</v>
      </c>
      <c r="DE107" s="173"/>
      <c r="DF107" s="172">
        <f>SUM(DF108:DF113)</f>
        <v>0</v>
      </c>
      <c r="DG107" s="170">
        <f>SUM(DG108:DG113)</f>
        <v>0</v>
      </c>
      <c r="DH107" s="170"/>
      <c r="DI107" s="170">
        <f>DG107*DH107</f>
        <v>0</v>
      </c>
      <c r="DK107" s="173"/>
      <c r="DL107" s="172">
        <f>SUM(DL108:DL113)</f>
        <v>0</v>
      </c>
      <c r="DM107" s="170">
        <f>SUM(DM108:DM113)</f>
        <v>0</v>
      </c>
      <c r="DN107" s="170"/>
      <c r="DO107" s="170">
        <f>DM107*DN107</f>
        <v>0</v>
      </c>
      <c r="DQ107" s="173"/>
      <c r="DR107" s="172">
        <f>SUM(DR108:DR113)</f>
        <v>0</v>
      </c>
      <c r="DS107" s="170">
        <f>SUM(DS108:DS113)</f>
        <v>0</v>
      </c>
      <c r="DT107" s="170"/>
      <c r="DU107" s="170">
        <f>DS107*DT107</f>
        <v>0</v>
      </c>
      <c r="DZ107" s="111"/>
      <c r="EA107" s="726">
        <f>SUMPRODUCT((S$100:DU$100=V$100)*(S107:DU107))</f>
        <v>0</v>
      </c>
      <c r="EB107" s="486">
        <f>SUMPRODUCT((S$100:DU$100=W$100)*(S107:DU107))</f>
        <v>0</v>
      </c>
      <c r="EC107" s="150"/>
      <c r="ED107" s="144"/>
      <c r="EF107" s="163"/>
      <c r="EG107" s="162"/>
      <c r="EH107" s="162"/>
      <c r="EI107" s="162"/>
      <c r="EJ107" s="162"/>
      <c r="EK107" s="162"/>
      <c r="EL107" s="162"/>
      <c r="EM107" s="162"/>
      <c r="EN107" s="162"/>
      <c r="EO107" s="162"/>
      <c r="EP107" s="162"/>
      <c r="EQ107" s="162"/>
      <c r="ER107" s="161"/>
      <c r="ES107" s="159"/>
      <c r="ET107" s="160"/>
      <c r="EU107" s="160"/>
      <c r="EV107" s="111"/>
      <c r="EW107" s="111"/>
      <c r="EX107" s="159"/>
      <c r="EY107" s="112"/>
      <c r="EZ107" s="112"/>
      <c r="FD107" s="163"/>
      <c r="FE107" s="162"/>
      <c r="FF107" s="162"/>
      <c r="FG107" s="162"/>
      <c r="FH107" s="162"/>
      <c r="FI107" s="162"/>
      <c r="FJ107" s="162"/>
      <c r="FK107" s="162"/>
      <c r="FL107" s="162"/>
      <c r="FM107" s="162"/>
      <c r="FN107" s="162"/>
      <c r="FO107" s="162"/>
      <c r="FP107" s="161"/>
      <c r="FQ107" s="159"/>
      <c r="FR107" s="160"/>
      <c r="FS107" s="160"/>
      <c r="FT107" s="159"/>
      <c r="FU107" s="111"/>
      <c r="FV107" s="159"/>
      <c r="FW107" s="112"/>
      <c r="FX107" s="112"/>
    </row>
    <row r="108" spans="1:180" ht="15" customHeight="1" outlineLevel="2" x14ac:dyDescent="0.3">
      <c r="A108" s="150"/>
      <c r="B108" s="577"/>
      <c r="C108" s="913" t="str">
        <f t="shared" si="78"/>
        <v>SA7</v>
      </c>
      <c r="D108" s="950" t="s">
        <v>420</v>
      </c>
      <c r="E108" s="755"/>
      <c r="F108" s="756"/>
      <c r="G108" s="757"/>
      <c r="H108" s="758"/>
      <c r="I108" s="766"/>
      <c r="J108" s="1136" t="s">
        <v>306</v>
      </c>
      <c r="K108" s="1137" t="s">
        <v>306</v>
      </c>
      <c r="L108" s="680">
        <v>0</v>
      </c>
      <c r="M108" s="111"/>
      <c r="N108" s="696"/>
      <c r="O108" s="591"/>
      <c r="P108" s="478">
        <f t="shared" ref="P108:P113" si="79">N108*$L108</f>
        <v>0</v>
      </c>
      <c r="Q108" s="111"/>
      <c r="R108" s="111"/>
      <c r="S108" s="713">
        <f t="shared" ref="S108:S113" si="80">L108</f>
        <v>0</v>
      </c>
      <c r="T108" s="171">
        <f t="shared" ref="T108:T113" si="81">N108</f>
        <v>0</v>
      </c>
      <c r="U108" s="223">
        <f t="shared" ref="U108:U113" si="82">S108*T108</f>
        <v>0</v>
      </c>
      <c r="V108" s="599"/>
      <c r="W108" s="714"/>
      <c r="Y108" s="713">
        <f t="shared" ref="Y108:Y113" si="83">S108*(1+$AC$97)</f>
        <v>0</v>
      </c>
      <c r="Z108" s="171">
        <f t="shared" ref="Z108:Z113" si="84">T108*(1-$AC$99)</f>
        <v>0</v>
      </c>
      <c r="AA108" s="223">
        <f t="shared" ref="AA108:AA113" si="85">Y108*Z108</f>
        <v>0</v>
      </c>
      <c r="AB108" s="597"/>
      <c r="AC108" s="714"/>
      <c r="AE108" s="713">
        <f t="shared" ref="AE108:AE113" si="86">Y108*(1+$AI$97)</f>
        <v>0</v>
      </c>
      <c r="AF108" s="603">
        <f t="shared" ref="AF108:AF113" si="87">Z108*(1-$AI$99)</f>
        <v>0</v>
      </c>
      <c r="AG108" s="223">
        <f t="shared" ref="AG108:AG113" si="88">AE108*AF108</f>
        <v>0</v>
      </c>
      <c r="AH108" s="599"/>
      <c r="AI108" s="714"/>
      <c r="AK108" s="713">
        <f t="shared" ref="AK108:AK113" si="89">AE108*(1+$AO$97)</f>
        <v>0</v>
      </c>
      <c r="AL108" s="171">
        <f t="shared" ref="AL108:AL113" si="90">AF108*(1-$AO$99)</f>
        <v>0</v>
      </c>
      <c r="AM108" s="223">
        <f t="shared" ref="AM108:AM113" si="91">AK108*AL108</f>
        <v>0</v>
      </c>
      <c r="AN108" s="597"/>
      <c r="AO108" s="714"/>
      <c r="AT108" s="111"/>
      <c r="AU108" s="169">
        <f t="shared" ref="AU108:AU113" si="92">AK108*(1+$AY$97)</f>
        <v>0</v>
      </c>
      <c r="AV108" s="171">
        <f t="shared" ref="AV108:AV113" si="93">AL108*(1-$AY$99)</f>
        <v>0</v>
      </c>
      <c r="AW108" s="170">
        <f t="shared" ref="AW108:AW113" si="94">AU108*AV108</f>
        <v>0</v>
      </c>
      <c r="AX108" s="165"/>
      <c r="AY108" s="111"/>
      <c r="BA108" s="169">
        <f t="shared" ref="BA108:BA113" si="95">AU108*(1+$BE$97)</f>
        <v>0</v>
      </c>
      <c r="BB108" s="171">
        <f t="shared" ref="BB108:BB113" si="96">AV108*(1-$BE$99)</f>
        <v>0</v>
      </c>
      <c r="BC108" s="170">
        <f t="shared" ref="BC108:BC113" si="97">BA108*BB108</f>
        <v>0</v>
      </c>
      <c r="BD108" s="165"/>
      <c r="BE108" s="111"/>
      <c r="BG108" s="169">
        <f t="shared" ref="BG108:BG113" si="98">BA108*(1+$BK$97)</f>
        <v>0</v>
      </c>
      <c r="BH108" s="171">
        <f t="shared" ref="BH108:BH113" si="99">BB108*(1-$BK$99)</f>
        <v>0</v>
      </c>
      <c r="BI108" s="170">
        <f t="shared" ref="BI108:BI113" si="100">BG108*BH108</f>
        <v>0</v>
      </c>
      <c r="BJ108" s="165"/>
      <c r="BK108" s="111"/>
      <c r="BM108" s="169">
        <f t="shared" ref="BM108:BM113" si="101">BG108*(1+$BQ$97)</f>
        <v>0</v>
      </c>
      <c r="BN108" s="171">
        <f t="shared" ref="BN108:BN113" si="102">BH108*(1-$BQ$99)</f>
        <v>0</v>
      </c>
      <c r="BO108" s="170">
        <f t="shared" ref="BO108:BO113" si="103">BM108*BN108</f>
        <v>0</v>
      </c>
      <c r="BP108" s="165"/>
      <c r="BQ108" s="111"/>
      <c r="BV108" s="111"/>
      <c r="BW108" s="169">
        <f t="shared" ref="BW108:BW113" si="104">BM108*(1+$CA$97)</f>
        <v>0</v>
      </c>
      <c r="BX108" s="171">
        <f t="shared" ref="BX108:BX113" si="105">BN108*(1-$CA$99)</f>
        <v>0</v>
      </c>
      <c r="BY108" s="170">
        <f t="shared" ref="BY108:BY113" si="106">BW108*BX108</f>
        <v>0</v>
      </c>
      <c r="BZ108" s="165"/>
      <c r="CA108" s="111"/>
      <c r="CC108" s="169">
        <f t="shared" ref="CC108:CC113" si="107">BW108*(1+$CG$97)</f>
        <v>0</v>
      </c>
      <c r="CD108" s="171">
        <f t="shared" ref="CD108:CD113" si="108">BX108*(1-$CG$99)</f>
        <v>0</v>
      </c>
      <c r="CE108" s="170">
        <f t="shared" ref="CE108:CE113" si="109">CC108*CD108</f>
        <v>0</v>
      </c>
      <c r="CF108" s="165"/>
      <c r="CG108" s="111"/>
      <c r="CI108" s="169">
        <f t="shared" ref="CI108:CI113" si="110">CC108*(1+$CM$97)</f>
        <v>0</v>
      </c>
      <c r="CJ108" s="171">
        <f t="shared" ref="CJ108:CJ113" si="111">CD108*(1-$CM$99)</f>
        <v>0</v>
      </c>
      <c r="CK108" s="170">
        <f t="shared" ref="CK108:CK113" si="112">CI108*CJ108</f>
        <v>0</v>
      </c>
      <c r="CL108" s="165"/>
      <c r="CM108" s="111"/>
      <c r="CO108" s="169">
        <f t="shared" ref="CO108:CO113" si="113">CI108*(1+$CS$97)</f>
        <v>0</v>
      </c>
      <c r="CP108" s="171">
        <f t="shared" ref="CP108:CP113" si="114">CJ108*(1-$CS$99)</f>
        <v>0</v>
      </c>
      <c r="CQ108" s="170">
        <f t="shared" ref="CQ108:CQ113" si="115">CO108*CP108</f>
        <v>0</v>
      </c>
      <c r="CR108" s="165"/>
      <c r="CS108" s="111"/>
      <c r="CX108" s="111"/>
      <c r="CY108" s="169">
        <f>CO108*(1+$DC$97)</f>
        <v>0</v>
      </c>
      <c r="CZ108" s="171">
        <f>CP108*(1-$DC$99)</f>
        <v>0</v>
      </c>
      <c r="DA108" s="170">
        <f t="shared" ref="DA108:DA113" si="116">CY108*CZ108</f>
        <v>0</v>
      </c>
      <c r="DB108" s="165"/>
      <c r="DC108" s="111"/>
      <c r="DE108" s="169">
        <f>CY108*(1+$DI$97)</f>
        <v>0</v>
      </c>
      <c r="DF108" s="171">
        <f>CZ108*(1-$DI$99)</f>
        <v>0</v>
      </c>
      <c r="DG108" s="170">
        <f t="shared" ref="DG108:DG113" si="117">DE108*DF108</f>
        <v>0</v>
      </c>
      <c r="DH108" s="165"/>
      <c r="DI108" s="111"/>
      <c r="DK108" s="169">
        <f>DE108*(1+$DO$97)</f>
        <v>0</v>
      </c>
      <c r="DL108" s="171">
        <f>DF108*(1-$DO$99)</f>
        <v>0</v>
      </c>
      <c r="DM108" s="170">
        <f t="shared" ref="DM108:DM113" si="118">DK108*DL108</f>
        <v>0</v>
      </c>
      <c r="DN108" s="165"/>
      <c r="DO108" s="111"/>
      <c r="DQ108" s="169">
        <f>DK108*(1+$DU$97)</f>
        <v>0</v>
      </c>
      <c r="DR108" s="171">
        <f>DL108*(1-$DU$99)</f>
        <v>0</v>
      </c>
      <c r="DS108" s="170">
        <f t="shared" ref="DS108:DS113" si="119">DQ108*DR108</f>
        <v>0</v>
      </c>
      <c r="DT108" s="165"/>
      <c r="DU108" s="111"/>
      <c r="DZ108" s="111"/>
      <c r="EA108" s="726"/>
      <c r="EB108" s="486"/>
      <c r="EC108" s="150"/>
      <c r="ED108" s="144"/>
      <c r="EF108" s="163"/>
      <c r="EG108" s="162"/>
      <c r="EH108" s="162"/>
      <c r="EI108" s="162"/>
      <c r="EJ108" s="162"/>
      <c r="EK108" s="162"/>
      <c r="EL108" s="162"/>
      <c r="EM108" s="162"/>
      <c r="EN108" s="162"/>
      <c r="EO108" s="162"/>
      <c r="EP108" s="162"/>
      <c r="EQ108" s="162"/>
      <c r="ER108" s="161"/>
      <c r="ES108" s="159"/>
      <c r="ET108" s="160"/>
      <c r="EU108" s="160"/>
      <c r="EV108" s="111"/>
      <c r="EW108" s="111"/>
      <c r="EX108" s="159"/>
      <c r="EY108" s="112"/>
      <c r="EZ108" s="112"/>
      <c r="FD108" s="163"/>
      <c r="FE108" s="162"/>
      <c r="FF108" s="162"/>
      <c r="FG108" s="162"/>
      <c r="FH108" s="162"/>
      <c r="FI108" s="162"/>
      <c r="FJ108" s="162"/>
      <c r="FK108" s="162"/>
      <c r="FL108" s="162"/>
      <c r="FM108" s="162"/>
      <c r="FN108" s="162"/>
      <c r="FO108" s="162"/>
      <c r="FP108" s="161"/>
      <c r="FQ108" s="159"/>
      <c r="FR108" s="160"/>
      <c r="FS108" s="160"/>
      <c r="FT108" s="159"/>
      <c r="FU108" s="111"/>
      <c r="FV108" s="159"/>
      <c r="FW108" s="112"/>
      <c r="FX108" s="112"/>
    </row>
    <row r="109" spans="1:180" ht="17.25" customHeight="1" outlineLevel="2" x14ac:dyDescent="0.3">
      <c r="A109" s="150"/>
      <c r="B109" s="577"/>
      <c r="C109" s="913" t="str">
        <f t="shared" si="78"/>
        <v>SA8</v>
      </c>
      <c r="D109" s="946" t="s">
        <v>421</v>
      </c>
      <c r="E109" s="761"/>
      <c r="F109" s="762"/>
      <c r="G109" s="763"/>
      <c r="H109" s="764"/>
      <c r="I109" s="765"/>
      <c r="J109" s="1136" t="s">
        <v>306</v>
      </c>
      <c r="K109" s="1137" t="s">
        <v>306</v>
      </c>
      <c r="L109" s="682">
        <v>0</v>
      </c>
      <c r="M109" s="111"/>
      <c r="N109" s="696"/>
      <c r="O109" s="591"/>
      <c r="P109" s="478">
        <f t="shared" si="79"/>
        <v>0</v>
      </c>
      <c r="Q109" s="111"/>
      <c r="R109" s="111"/>
      <c r="S109" s="713">
        <f t="shared" si="80"/>
        <v>0</v>
      </c>
      <c r="T109" s="171">
        <f t="shared" si="81"/>
        <v>0</v>
      </c>
      <c r="U109" s="223">
        <f t="shared" si="82"/>
        <v>0</v>
      </c>
      <c r="V109" s="599"/>
      <c r="W109" s="714"/>
      <c r="Y109" s="713">
        <f t="shared" si="83"/>
        <v>0</v>
      </c>
      <c r="Z109" s="171">
        <f t="shared" si="84"/>
        <v>0</v>
      </c>
      <c r="AA109" s="223">
        <f t="shared" si="85"/>
        <v>0</v>
      </c>
      <c r="AB109" s="597"/>
      <c r="AC109" s="714"/>
      <c r="AE109" s="713">
        <f t="shared" si="86"/>
        <v>0</v>
      </c>
      <c r="AF109" s="603">
        <f t="shared" si="87"/>
        <v>0</v>
      </c>
      <c r="AG109" s="223">
        <f t="shared" si="88"/>
        <v>0</v>
      </c>
      <c r="AH109" s="599"/>
      <c r="AI109" s="714"/>
      <c r="AK109" s="713">
        <f t="shared" si="89"/>
        <v>0</v>
      </c>
      <c r="AL109" s="171">
        <f t="shared" si="90"/>
        <v>0</v>
      </c>
      <c r="AM109" s="223">
        <f t="shared" si="91"/>
        <v>0</v>
      </c>
      <c r="AN109" s="597"/>
      <c r="AO109" s="714"/>
      <c r="AT109" s="111"/>
      <c r="AU109" s="169">
        <f t="shared" si="92"/>
        <v>0</v>
      </c>
      <c r="AV109" s="171">
        <f t="shared" si="93"/>
        <v>0</v>
      </c>
      <c r="AW109" s="170">
        <f t="shared" si="94"/>
        <v>0</v>
      </c>
      <c r="AX109" s="165"/>
      <c r="AY109" s="111"/>
      <c r="BA109" s="169">
        <f t="shared" si="95"/>
        <v>0</v>
      </c>
      <c r="BB109" s="171">
        <f t="shared" si="96"/>
        <v>0</v>
      </c>
      <c r="BC109" s="170">
        <f t="shared" si="97"/>
        <v>0</v>
      </c>
      <c r="BD109" s="165"/>
      <c r="BE109" s="111"/>
      <c r="BG109" s="169">
        <f t="shared" si="98"/>
        <v>0</v>
      </c>
      <c r="BH109" s="171">
        <f t="shared" si="99"/>
        <v>0</v>
      </c>
      <c r="BI109" s="170">
        <f t="shared" si="100"/>
        <v>0</v>
      </c>
      <c r="BJ109" s="165"/>
      <c r="BK109" s="111"/>
      <c r="BM109" s="169">
        <f t="shared" si="101"/>
        <v>0</v>
      </c>
      <c r="BN109" s="171">
        <f t="shared" si="102"/>
        <v>0</v>
      </c>
      <c r="BO109" s="170">
        <f t="shared" si="103"/>
        <v>0</v>
      </c>
      <c r="BP109" s="165"/>
      <c r="BQ109" s="111"/>
      <c r="BV109" s="111"/>
      <c r="BW109" s="169">
        <f t="shared" si="104"/>
        <v>0</v>
      </c>
      <c r="BX109" s="171">
        <f t="shared" si="105"/>
        <v>0</v>
      </c>
      <c r="BY109" s="170">
        <f t="shared" si="106"/>
        <v>0</v>
      </c>
      <c r="BZ109" s="165"/>
      <c r="CA109" s="111"/>
      <c r="CC109" s="169">
        <f t="shared" si="107"/>
        <v>0</v>
      </c>
      <c r="CD109" s="171">
        <f t="shared" si="108"/>
        <v>0</v>
      </c>
      <c r="CE109" s="170">
        <f t="shared" si="109"/>
        <v>0</v>
      </c>
      <c r="CF109" s="165"/>
      <c r="CG109" s="111"/>
      <c r="CI109" s="169">
        <f t="shared" si="110"/>
        <v>0</v>
      </c>
      <c r="CJ109" s="171">
        <f t="shared" si="111"/>
        <v>0</v>
      </c>
      <c r="CK109" s="170">
        <f t="shared" si="112"/>
        <v>0</v>
      </c>
      <c r="CL109" s="165"/>
      <c r="CM109" s="111"/>
      <c r="CO109" s="169">
        <f t="shared" si="113"/>
        <v>0</v>
      </c>
      <c r="CP109" s="171">
        <f t="shared" si="114"/>
        <v>0</v>
      </c>
      <c r="CQ109" s="170">
        <f t="shared" si="115"/>
        <v>0</v>
      </c>
      <c r="CR109" s="165"/>
      <c r="CS109" s="111"/>
      <c r="CX109" s="111"/>
      <c r="CY109" s="169">
        <f t="shared" ref="CY109:CY113" si="120">CO109*(1+$DC$97)</f>
        <v>0</v>
      </c>
      <c r="CZ109" s="171">
        <f t="shared" ref="CZ109:CZ113" si="121">CP109*(1-$DC$99)</f>
        <v>0</v>
      </c>
      <c r="DA109" s="170">
        <f t="shared" si="116"/>
        <v>0</v>
      </c>
      <c r="DB109" s="165"/>
      <c r="DC109" s="111"/>
      <c r="DE109" s="169">
        <f t="shared" ref="DE109:DE113" si="122">CY109*(1+$DI$97)</f>
        <v>0</v>
      </c>
      <c r="DF109" s="171">
        <f t="shared" ref="DF109:DF113" si="123">CZ109*(1-$DI$99)</f>
        <v>0</v>
      </c>
      <c r="DG109" s="170">
        <f t="shared" si="117"/>
        <v>0</v>
      </c>
      <c r="DH109" s="165"/>
      <c r="DI109" s="111"/>
      <c r="DK109" s="169">
        <f t="shared" ref="DK109:DK113" si="124">DE109*(1+$DO$97)</f>
        <v>0</v>
      </c>
      <c r="DL109" s="171">
        <f t="shared" ref="DL109:DL113" si="125">DF109*(1-$DO$99)</f>
        <v>0</v>
      </c>
      <c r="DM109" s="170">
        <f t="shared" si="118"/>
        <v>0</v>
      </c>
      <c r="DN109" s="165"/>
      <c r="DO109" s="111"/>
      <c r="DQ109" s="169">
        <f t="shared" ref="DQ109:DQ113" si="126">DK109*(1+$DU$97)</f>
        <v>0</v>
      </c>
      <c r="DR109" s="171">
        <f t="shared" ref="DR109:DR113" si="127">DL109*(1-$DU$99)</f>
        <v>0</v>
      </c>
      <c r="DS109" s="170">
        <f t="shared" si="119"/>
        <v>0</v>
      </c>
      <c r="DT109" s="165"/>
      <c r="DU109" s="111"/>
      <c r="DZ109" s="111"/>
      <c r="EA109" s="726"/>
      <c r="EB109" s="486"/>
      <c r="EC109" s="150"/>
      <c r="ED109" s="144"/>
      <c r="EF109" s="163"/>
      <c r="EG109" s="162"/>
      <c r="EH109" s="162"/>
      <c r="EI109" s="162"/>
      <c r="EJ109" s="162"/>
      <c r="EK109" s="162"/>
      <c r="EL109" s="162"/>
      <c r="EM109" s="162"/>
      <c r="EN109" s="162"/>
      <c r="EO109" s="162"/>
      <c r="EP109" s="162"/>
      <c r="EQ109" s="162"/>
      <c r="ER109" s="161"/>
      <c r="ES109" s="159"/>
      <c r="ET109" s="160"/>
      <c r="EU109" s="160"/>
      <c r="EV109" s="111"/>
      <c r="EW109" s="111"/>
      <c r="EX109" s="159"/>
      <c r="EY109" s="112"/>
      <c r="EZ109" s="112"/>
      <c r="FD109" s="163"/>
      <c r="FE109" s="162"/>
      <c r="FF109" s="162"/>
      <c r="FG109" s="162"/>
      <c r="FH109" s="162"/>
      <c r="FI109" s="162"/>
      <c r="FJ109" s="162"/>
      <c r="FK109" s="162"/>
      <c r="FL109" s="162"/>
      <c r="FM109" s="162"/>
      <c r="FN109" s="162"/>
      <c r="FO109" s="162"/>
      <c r="FP109" s="161"/>
      <c r="FQ109" s="159"/>
      <c r="FR109" s="160"/>
      <c r="FS109" s="160"/>
      <c r="FT109" s="159"/>
      <c r="FU109" s="111"/>
      <c r="FV109" s="159"/>
      <c r="FW109" s="112"/>
      <c r="FX109" s="112"/>
    </row>
    <row r="110" spans="1:180" ht="18" customHeight="1" outlineLevel="2" x14ac:dyDescent="0.3">
      <c r="A110" s="150"/>
      <c r="B110" s="577"/>
      <c r="C110" s="932" t="str">
        <f t="shared" si="78"/>
        <v>SA9</v>
      </c>
      <c r="D110" s="951" t="s">
        <v>422</v>
      </c>
      <c r="E110" s="767"/>
      <c r="F110" s="768"/>
      <c r="G110" s="769"/>
      <c r="H110" s="770"/>
      <c r="I110" s="771"/>
      <c r="J110" s="1136" t="s">
        <v>306</v>
      </c>
      <c r="K110" s="1137" t="s">
        <v>306</v>
      </c>
      <c r="L110" s="680">
        <v>0</v>
      </c>
      <c r="M110" s="111"/>
      <c r="N110" s="696"/>
      <c r="O110" s="591"/>
      <c r="P110" s="478">
        <f t="shared" si="79"/>
        <v>0</v>
      </c>
      <c r="Q110" s="111"/>
      <c r="R110" s="111"/>
      <c r="S110" s="713">
        <f t="shared" si="80"/>
        <v>0</v>
      </c>
      <c r="T110" s="171">
        <f t="shared" si="81"/>
        <v>0</v>
      </c>
      <c r="U110" s="223">
        <f t="shared" si="82"/>
        <v>0</v>
      </c>
      <c r="V110" s="599"/>
      <c r="W110" s="714"/>
      <c r="Y110" s="713">
        <f t="shared" si="83"/>
        <v>0</v>
      </c>
      <c r="Z110" s="171">
        <f t="shared" si="84"/>
        <v>0</v>
      </c>
      <c r="AA110" s="223">
        <f t="shared" si="85"/>
        <v>0</v>
      </c>
      <c r="AB110" s="597"/>
      <c r="AC110" s="714"/>
      <c r="AE110" s="713">
        <f t="shared" si="86"/>
        <v>0</v>
      </c>
      <c r="AF110" s="603">
        <f t="shared" si="87"/>
        <v>0</v>
      </c>
      <c r="AG110" s="223">
        <f t="shared" si="88"/>
        <v>0</v>
      </c>
      <c r="AH110" s="599"/>
      <c r="AI110" s="714"/>
      <c r="AK110" s="713">
        <f t="shared" si="89"/>
        <v>0</v>
      </c>
      <c r="AL110" s="171">
        <f t="shared" si="90"/>
        <v>0</v>
      </c>
      <c r="AM110" s="223">
        <f t="shared" si="91"/>
        <v>0</v>
      </c>
      <c r="AN110" s="597"/>
      <c r="AO110" s="714"/>
      <c r="AT110" s="111"/>
      <c r="AU110" s="169">
        <f t="shared" si="92"/>
        <v>0</v>
      </c>
      <c r="AV110" s="171">
        <f t="shared" si="93"/>
        <v>0</v>
      </c>
      <c r="AW110" s="170">
        <f t="shared" si="94"/>
        <v>0</v>
      </c>
      <c r="AX110" s="165"/>
      <c r="AY110" s="111"/>
      <c r="BA110" s="169">
        <f t="shared" si="95"/>
        <v>0</v>
      </c>
      <c r="BB110" s="171">
        <f t="shared" si="96"/>
        <v>0</v>
      </c>
      <c r="BC110" s="170">
        <f t="shared" si="97"/>
        <v>0</v>
      </c>
      <c r="BD110" s="165"/>
      <c r="BE110" s="111"/>
      <c r="BG110" s="169">
        <f t="shared" si="98"/>
        <v>0</v>
      </c>
      <c r="BH110" s="171">
        <f t="shared" si="99"/>
        <v>0</v>
      </c>
      <c r="BI110" s="170">
        <f t="shared" si="100"/>
        <v>0</v>
      </c>
      <c r="BJ110" s="165"/>
      <c r="BK110" s="111"/>
      <c r="BM110" s="169">
        <f t="shared" si="101"/>
        <v>0</v>
      </c>
      <c r="BN110" s="171">
        <f t="shared" si="102"/>
        <v>0</v>
      </c>
      <c r="BO110" s="170">
        <f t="shared" si="103"/>
        <v>0</v>
      </c>
      <c r="BP110" s="165"/>
      <c r="BQ110" s="111"/>
      <c r="BV110" s="111"/>
      <c r="BW110" s="169">
        <f t="shared" si="104"/>
        <v>0</v>
      </c>
      <c r="BX110" s="171">
        <f t="shared" si="105"/>
        <v>0</v>
      </c>
      <c r="BY110" s="170">
        <f t="shared" si="106"/>
        <v>0</v>
      </c>
      <c r="BZ110" s="165"/>
      <c r="CA110" s="111"/>
      <c r="CC110" s="169">
        <f t="shared" si="107"/>
        <v>0</v>
      </c>
      <c r="CD110" s="171">
        <f t="shared" si="108"/>
        <v>0</v>
      </c>
      <c r="CE110" s="170">
        <f t="shared" si="109"/>
        <v>0</v>
      </c>
      <c r="CF110" s="165"/>
      <c r="CG110" s="111"/>
      <c r="CI110" s="169">
        <f t="shared" si="110"/>
        <v>0</v>
      </c>
      <c r="CJ110" s="171">
        <f t="shared" si="111"/>
        <v>0</v>
      </c>
      <c r="CK110" s="170">
        <f t="shared" si="112"/>
        <v>0</v>
      </c>
      <c r="CL110" s="165"/>
      <c r="CM110" s="111"/>
      <c r="CO110" s="169">
        <f t="shared" si="113"/>
        <v>0</v>
      </c>
      <c r="CP110" s="171">
        <f t="shared" si="114"/>
        <v>0</v>
      </c>
      <c r="CQ110" s="170">
        <f t="shared" si="115"/>
        <v>0</v>
      </c>
      <c r="CR110" s="165"/>
      <c r="CS110" s="111"/>
      <c r="CX110" s="111"/>
      <c r="CY110" s="169">
        <f t="shared" si="120"/>
        <v>0</v>
      </c>
      <c r="CZ110" s="171">
        <f t="shared" si="121"/>
        <v>0</v>
      </c>
      <c r="DA110" s="170">
        <f t="shared" si="116"/>
        <v>0</v>
      </c>
      <c r="DB110" s="165"/>
      <c r="DC110" s="111"/>
      <c r="DE110" s="169">
        <f t="shared" si="122"/>
        <v>0</v>
      </c>
      <c r="DF110" s="171">
        <f t="shared" si="123"/>
        <v>0</v>
      </c>
      <c r="DG110" s="170">
        <f t="shared" si="117"/>
        <v>0</v>
      </c>
      <c r="DH110" s="165"/>
      <c r="DI110" s="111"/>
      <c r="DK110" s="169">
        <f t="shared" si="124"/>
        <v>0</v>
      </c>
      <c r="DL110" s="171">
        <f t="shared" si="125"/>
        <v>0</v>
      </c>
      <c r="DM110" s="170">
        <f t="shared" si="118"/>
        <v>0</v>
      </c>
      <c r="DN110" s="165"/>
      <c r="DO110" s="111"/>
      <c r="DQ110" s="169">
        <f t="shared" si="126"/>
        <v>0</v>
      </c>
      <c r="DR110" s="171">
        <f t="shared" si="127"/>
        <v>0</v>
      </c>
      <c r="DS110" s="170">
        <f t="shared" si="119"/>
        <v>0</v>
      </c>
      <c r="DT110" s="165"/>
      <c r="DU110" s="111"/>
      <c r="DZ110" s="111"/>
      <c r="EA110" s="726"/>
      <c r="EB110" s="486"/>
      <c r="EC110" s="150"/>
      <c r="ED110" s="144"/>
      <c r="EF110" s="163"/>
      <c r="EG110" s="162"/>
      <c r="EH110" s="162"/>
      <c r="EI110" s="162"/>
      <c r="EJ110" s="162"/>
      <c r="EK110" s="162"/>
      <c r="EL110" s="162"/>
      <c r="EM110" s="162"/>
      <c r="EN110" s="162"/>
      <c r="EO110" s="162"/>
      <c r="EP110" s="162"/>
      <c r="EQ110" s="162"/>
      <c r="ER110" s="161"/>
      <c r="ES110" s="159"/>
      <c r="ET110" s="160"/>
      <c r="EU110" s="160"/>
      <c r="EV110" s="111"/>
      <c r="EW110" s="111"/>
      <c r="EX110" s="159"/>
      <c r="EY110" s="112"/>
      <c r="EZ110" s="112"/>
      <c r="FD110" s="163"/>
      <c r="FE110" s="162"/>
      <c r="FF110" s="162"/>
      <c r="FG110" s="162"/>
      <c r="FH110" s="162"/>
      <c r="FI110" s="162"/>
      <c r="FJ110" s="162"/>
      <c r="FK110" s="162"/>
      <c r="FL110" s="162"/>
      <c r="FM110" s="162"/>
      <c r="FN110" s="162"/>
      <c r="FO110" s="162"/>
      <c r="FP110" s="161"/>
      <c r="FQ110" s="159"/>
      <c r="FR110" s="160"/>
      <c r="FS110" s="160"/>
      <c r="FT110" s="159"/>
      <c r="FU110" s="111"/>
      <c r="FV110" s="159"/>
      <c r="FW110" s="112"/>
      <c r="FX110" s="112"/>
    </row>
    <row r="111" spans="1:180" ht="24" customHeight="1" outlineLevel="2" x14ac:dyDescent="0.3">
      <c r="A111" s="150"/>
      <c r="B111" s="577"/>
      <c r="C111" s="913" t="str">
        <f t="shared" si="78"/>
        <v>SA10</v>
      </c>
      <c r="D111" s="926" t="s">
        <v>423</v>
      </c>
      <c r="E111" s="772"/>
      <c r="F111" s="773"/>
      <c r="G111" s="774"/>
      <c r="H111" s="775"/>
      <c r="I111" s="776"/>
      <c r="J111" s="1136" t="s">
        <v>306</v>
      </c>
      <c r="K111" s="1137" t="s">
        <v>306</v>
      </c>
      <c r="L111" s="679">
        <v>0</v>
      </c>
      <c r="M111" s="111"/>
      <c r="N111" s="696"/>
      <c r="O111" s="591"/>
      <c r="P111" s="478">
        <f t="shared" si="79"/>
        <v>0</v>
      </c>
      <c r="Q111" s="111"/>
      <c r="R111" s="111"/>
      <c r="S111" s="713">
        <f t="shared" si="80"/>
        <v>0</v>
      </c>
      <c r="T111" s="171">
        <f t="shared" si="81"/>
        <v>0</v>
      </c>
      <c r="U111" s="223">
        <f t="shared" si="82"/>
        <v>0</v>
      </c>
      <c r="V111" s="599"/>
      <c r="W111" s="714"/>
      <c r="Y111" s="713">
        <f t="shared" si="83"/>
        <v>0</v>
      </c>
      <c r="Z111" s="171">
        <f t="shared" si="84"/>
        <v>0</v>
      </c>
      <c r="AA111" s="223">
        <f t="shared" si="85"/>
        <v>0</v>
      </c>
      <c r="AB111" s="597"/>
      <c r="AC111" s="714"/>
      <c r="AE111" s="713">
        <f t="shared" si="86"/>
        <v>0</v>
      </c>
      <c r="AF111" s="603">
        <f t="shared" si="87"/>
        <v>0</v>
      </c>
      <c r="AG111" s="223">
        <f t="shared" si="88"/>
        <v>0</v>
      </c>
      <c r="AH111" s="599"/>
      <c r="AI111" s="714"/>
      <c r="AK111" s="713">
        <f t="shared" si="89"/>
        <v>0</v>
      </c>
      <c r="AL111" s="171">
        <f t="shared" si="90"/>
        <v>0</v>
      </c>
      <c r="AM111" s="223">
        <f t="shared" si="91"/>
        <v>0</v>
      </c>
      <c r="AN111" s="597"/>
      <c r="AO111" s="714"/>
      <c r="AT111" s="111"/>
      <c r="AU111" s="169">
        <f t="shared" si="92"/>
        <v>0</v>
      </c>
      <c r="AV111" s="171">
        <f t="shared" si="93"/>
        <v>0</v>
      </c>
      <c r="AW111" s="170">
        <f t="shared" si="94"/>
        <v>0</v>
      </c>
      <c r="AX111" s="165"/>
      <c r="AY111" s="111"/>
      <c r="BA111" s="169">
        <f t="shared" si="95"/>
        <v>0</v>
      </c>
      <c r="BB111" s="171">
        <f t="shared" si="96"/>
        <v>0</v>
      </c>
      <c r="BC111" s="170">
        <f t="shared" si="97"/>
        <v>0</v>
      </c>
      <c r="BD111" s="165"/>
      <c r="BE111" s="111"/>
      <c r="BG111" s="169">
        <f t="shared" si="98"/>
        <v>0</v>
      </c>
      <c r="BH111" s="171">
        <f t="shared" si="99"/>
        <v>0</v>
      </c>
      <c r="BI111" s="170">
        <f t="shared" si="100"/>
        <v>0</v>
      </c>
      <c r="BJ111" s="165"/>
      <c r="BK111" s="111"/>
      <c r="BM111" s="169">
        <f t="shared" si="101"/>
        <v>0</v>
      </c>
      <c r="BN111" s="171">
        <f t="shared" si="102"/>
        <v>0</v>
      </c>
      <c r="BO111" s="170">
        <f t="shared" si="103"/>
        <v>0</v>
      </c>
      <c r="BP111" s="165"/>
      <c r="BQ111" s="111"/>
      <c r="BV111" s="111"/>
      <c r="BW111" s="169">
        <f t="shared" si="104"/>
        <v>0</v>
      </c>
      <c r="BX111" s="171">
        <f t="shared" si="105"/>
        <v>0</v>
      </c>
      <c r="BY111" s="170">
        <f t="shared" si="106"/>
        <v>0</v>
      </c>
      <c r="BZ111" s="165"/>
      <c r="CA111" s="111"/>
      <c r="CC111" s="169">
        <f t="shared" si="107"/>
        <v>0</v>
      </c>
      <c r="CD111" s="171">
        <f t="shared" si="108"/>
        <v>0</v>
      </c>
      <c r="CE111" s="170">
        <f t="shared" si="109"/>
        <v>0</v>
      </c>
      <c r="CF111" s="165"/>
      <c r="CG111" s="111"/>
      <c r="CI111" s="169">
        <f t="shared" si="110"/>
        <v>0</v>
      </c>
      <c r="CJ111" s="171">
        <f t="shared" si="111"/>
        <v>0</v>
      </c>
      <c r="CK111" s="170">
        <f t="shared" si="112"/>
        <v>0</v>
      </c>
      <c r="CL111" s="165"/>
      <c r="CM111" s="111"/>
      <c r="CO111" s="169">
        <f t="shared" si="113"/>
        <v>0</v>
      </c>
      <c r="CP111" s="171">
        <f t="shared" si="114"/>
        <v>0</v>
      </c>
      <c r="CQ111" s="170">
        <f t="shared" si="115"/>
        <v>0</v>
      </c>
      <c r="CR111" s="165"/>
      <c r="CS111" s="111"/>
      <c r="CX111" s="111"/>
      <c r="CY111" s="169">
        <f t="shared" si="120"/>
        <v>0</v>
      </c>
      <c r="CZ111" s="171">
        <f t="shared" si="121"/>
        <v>0</v>
      </c>
      <c r="DA111" s="170">
        <f t="shared" si="116"/>
        <v>0</v>
      </c>
      <c r="DB111" s="165"/>
      <c r="DC111" s="111"/>
      <c r="DE111" s="169">
        <f t="shared" si="122"/>
        <v>0</v>
      </c>
      <c r="DF111" s="171">
        <f t="shared" si="123"/>
        <v>0</v>
      </c>
      <c r="DG111" s="170">
        <f t="shared" si="117"/>
        <v>0</v>
      </c>
      <c r="DH111" s="165"/>
      <c r="DI111" s="111"/>
      <c r="DK111" s="169">
        <f t="shared" si="124"/>
        <v>0</v>
      </c>
      <c r="DL111" s="171">
        <f t="shared" si="125"/>
        <v>0</v>
      </c>
      <c r="DM111" s="170">
        <f t="shared" si="118"/>
        <v>0</v>
      </c>
      <c r="DN111" s="165"/>
      <c r="DO111" s="111"/>
      <c r="DQ111" s="169">
        <f t="shared" si="126"/>
        <v>0</v>
      </c>
      <c r="DR111" s="171">
        <f t="shared" si="127"/>
        <v>0</v>
      </c>
      <c r="DS111" s="170">
        <f t="shared" si="119"/>
        <v>0</v>
      </c>
      <c r="DT111" s="165"/>
      <c r="DU111" s="111"/>
      <c r="DZ111" s="111"/>
      <c r="EA111" s="726"/>
      <c r="EB111" s="486"/>
      <c r="EC111" s="150"/>
      <c r="ED111" s="144"/>
      <c r="EF111" s="163"/>
      <c r="EG111" s="162"/>
      <c r="EH111" s="162"/>
      <c r="EI111" s="162"/>
      <c r="EJ111" s="162"/>
      <c r="EK111" s="162"/>
      <c r="EL111" s="162"/>
      <c r="EM111" s="162"/>
      <c r="EN111" s="162"/>
      <c r="EO111" s="162"/>
      <c r="EP111" s="162"/>
      <c r="EQ111" s="162"/>
      <c r="ER111" s="161"/>
      <c r="ES111" s="159"/>
      <c r="ET111" s="160"/>
      <c r="EU111" s="160"/>
      <c r="EV111" s="111"/>
      <c r="EW111" s="111"/>
      <c r="EX111" s="159"/>
      <c r="EY111" s="112"/>
      <c r="EZ111" s="112"/>
      <c r="FD111" s="163"/>
      <c r="FE111" s="162"/>
      <c r="FF111" s="162"/>
      <c r="FG111" s="162"/>
      <c r="FH111" s="162"/>
      <c r="FI111" s="162"/>
      <c r="FJ111" s="162"/>
      <c r="FK111" s="162"/>
      <c r="FL111" s="162"/>
      <c r="FM111" s="162"/>
      <c r="FN111" s="162"/>
      <c r="FO111" s="162"/>
      <c r="FP111" s="161"/>
      <c r="FQ111" s="159"/>
      <c r="FR111" s="160"/>
      <c r="FS111" s="160"/>
      <c r="FT111" s="159"/>
      <c r="FU111" s="111"/>
      <c r="FV111" s="159"/>
      <c r="FW111" s="112"/>
      <c r="FX111" s="112"/>
    </row>
    <row r="112" spans="1:180" ht="26.25" customHeight="1" outlineLevel="2" x14ac:dyDescent="0.3">
      <c r="A112" s="150"/>
      <c r="B112" s="577"/>
      <c r="C112" s="921" t="str">
        <f t="shared" si="78"/>
        <v>SA11</v>
      </c>
      <c r="D112" s="952" t="s">
        <v>424</v>
      </c>
      <c r="E112" s="777"/>
      <c r="F112" s="778"/>
      <c r="G112" s="779"/>
      <c r="H112" s="780"/>
      <c r="I112" s="766"/>
      <c r="J112" s="1136" t="s">
        <v>306</v>
      </c>
      <c r="K112" s="1137" t="s">
        <v>306</v>
      </c>
      <c r="L112" s="679">
        <v>0</v>
      </c>
      <c r="M112" s="662"/>
      <c r="N112" s="699"/>
      <c r="O112" s="591"/>
      <c r="P112" s="478">
        <f t="shared" si="79"/>
        <v>0</v>
      </c>
      <c r="Q112" s="111"/>
      <c r="R112" s="111"/>
      <c r="S112" s="713">
        <f t="shared" si="80"/>
        <v>0</v>
      </c>
      <c r="T112" s="171">
        <f t="shared" si="81"/>
        <v>0</v>
      </c>
      <c r="U112" s="223">
        <f t="shared" si="82"/>
        <v>0</v>
      </c>
      <c r="V112" s="599"/>
      <c r="W112" s="714"/>
      <c r="Y112" s="713">
        <f t="shared" si="83"/>
        <v>0</v>
      </c>
      <c r="Z112" s="171">
        <f t="shared" si="84"/>
        <v>0</v>
      </c>
      <c r="AA112" s="223">
        <f t="shared" si="85"/>
        <v>0</v>
      </c>
      <c r="AB112" s="597"/>
      <c r="AC112" s="714"/>
      <c r="AE112" s="713">
        <f t="shared" si="86"/>
        <v>0</v>
      </c>
      <c r="AF112" s="603">
        <f t="shared" si="87"/>
        <v>0</v>
      </c>
      <c r="AG112" s="223">
        <f t="shared" si="88"/>
        <v>0</v>
      </c>
      <c r="AH112" s="599"/>
      <c r="AI112" s="714"/>
      <c r="AK112" s="713">
        <f t="shared" si="89"/>
        <v>0</v>
      </c>
      <c r="AL112" s="171">
        <f t="shared" si="90"/>
        <v>0</v>
      </c>
      <c r="AM112" s="223">
        <f t="shared" si="91"/>
        <v>0</v>
      </c>
      <c r="AN112" s="597"/>
      <c r="AO112" s="714"/>
      <c r="AT112" s="111"/>
      <c r="AU112" s="169">
        <f t="shared" si="92"/>
        <v>0</v>
      </c>
      <c r="AV112" s="171">
        <f t="shared" si="93"/>
        <v>0</v>
      </c>
      <c r="AW112" s="170">
        <f t="shared" si="94"/>
        <v>0</v>
      </c>
      <c r="AX112" s="165"/>
      <c r="AY112" s="111"/>
      <c r="BA112" s="169">
        <f t="shared" si="95"/>
        <v>0</v>
      </c>
      <c r="BB112" s="171">
        <f t="shared" si="96"/>
        <v>0</v>
      </c>
      <c r="BC112" s="170">
        <f t="shared" si="97"/>
        <v>0</v>
      </c>
      <c r="BD112" s="165"/>
      <c r="BE112" s="111"/>
      <c r="BG112" s="169">
        <f t="shared" si="98"/>
        <v>0</v>
      </c>
      <c r="BH112" s="171">
        <f t="shared" si="99"/>
        <v>0</v>
      </c>
      <c r="BI112" s="170">
        <f t="shared" si="100"/>
        <v>0</v>
      </c>
      <c r="BJ112" s="165"/>
      <c r="BK112" s="111"/>
      <c r="BM112" s="169">
        <f t="shared" si="101"/>
        <v>0</v>
      </c>
      <c r="BN112" s="171">
        <f t="shared" si="102"/>
        <v>0</v>
      </c>
      <c r="BO112" s="170">
        <f t="shared" si="103"/>
        <v>0</v>
      </c>
      <c r="BP112" s="165"/>
      <c r="BQ112" s="111"/>
      <c r="BV112" s="111"/>
      <c r="BW112" s="169">
        <f t="shared" si="104"/>
        <v>0</v>
      </c>
      <c r="BX112" s="171">
        <f t="shared" si="105"/>
        <v>0</v>
      </c>
      <c r="BY112" s="170">
        <f t="shared" si="106"/>
        <v>0</v>
      </c>
      <c r="BZ112" s="165"/>
      <c r="CA112" s="111"/>
      <c r="CC112" s="169">
        <f t="shared" si="107"/>
        <v>0</v>
      </c>
      <c r="CD112" s="171">
        <f t="shared" si="108"/>
        <v>0</v>
      </c>
      <c r="CE112" s="170">
        <f t="shared" si="109"/>
        <v>0</v>
      </c>
      <c r="CF112" s="165"/>
      <c r="CG112" s="111"/>
      <c r="CI112" s="169">
        <f t="shared" si="110"/>
        <v>0</v>
      </c>
      <c r="CJ112" s="171">
        <f t="shared" si="111"/>
        <v>0</v>
      </c>
      <c r="CK112" s="170">
        <f t="shared" si="112"/>
        <v>0</v>
      </c>
      <c r="CL112" s="165"/>
      <c r="CM112" s="111"/>
      <c r="CO112" s="169">
        <f t="shared" si="113"/>
        <v>0</v>
      </c>
      <c r="CP112" s="171">
        <f t="shared" si="114"/>
        <v>0</v>
      </c>
      <c r="CQ112" s="170">
        <f t="shared" si="115"/>
        <v>0</v>
      </c>
      <c r="CR112" s="165"/>
      <c r="CS112" s="111"/>
      <c r="CX112" s="111"/>
      <c r="CY112" s="169">
        <f t="shared" si="120"/>
        <v>0</v>
      </c>
      <c r="CZ112" s="171">
        <f t="shared" si="121"/>
        <v>0</v>
      </c>
      <c r="DA112" s="170">
        <f t="shared" si="116"/>
        <v>0</v>
      </c>
      <c r="DB112" s="165"/>
      <c r="DC112" s="111"/>
      <c r="DE112" s="169">
        <f t="shared" si="122"/>
        <v>0</v>
      </c>
      <c r="DF112" s="171">
        <f t="shared" si="123"/>
        <v>0</v>
      </c>
      <c r="DG112" s="170">
        <f t="shared" si="117"/>
        <v>0</v>
      </c>
      <c r="DH112" s="165"/>
      <c r="DI112" s="111"/>
      <c r="DK112" s="169">
        <f t="shared" si="124"/>
        <v>0</v>
      </c>
      <c r="DL112" s="171">
        <f t="shared" si="125"/>
        <v>0</v>
      </c>
      <c r="DM112" s="170">
        <f t="shared" si="118"/>
        <v>0</v>
      </c>
      <c r="DN112" s="165"/>
      <c r="DO112" s="111"/>
      <c r="DQ112" s="169">
        <f t="shared" si="126"/>
        <v>0</v>
      </c>
      <c r="DR112" s="171">
        <f t="shared" si="127"/>
        <v>0</v>
      </c>
      <c r="DS112" s="170">
        <f t="shared" si="119"/>
        <v>0</v>
      </c>
      <c r="DT112" s="165"/>
      <c r="DU112" s="111"/>
      <c r="DZ112" s="111"/>
      <c r="EA112" s="726"/>
      <c r="EB112" s="486"/>
      <c r="EC112" s="150"/>
      <c r="ED112" s="144"/>
      <c r="EF112" s="163"/>
      <c r="EG112" s="162"/>
      <c r="EH112" s="162"/>
      <c r="EI112" s="162"/>
      <c r="EJ112" s="162"/>
      <c r="EK112" s="162"/>
      <c r="EL112" s="162"/>
      <c r="EM112" s="162"/>
      <c r="EN112" s="162"/>
      <c r="EO112" s="162"/>
      <c r="EP112" s="162"/>
      <c r="EQ112" s="162"/>
      <c r="ER112" s="161"/>
      <c r="ES112" s="159"/>
      <c r="ET112" s="160"/>
      <c r="EU112" s="160"/>
      <c r="EV112" s="111"/>
      <c r="EW112" s="111"/>
      <c r="EX112" s="159"/>
      <c r="EY112" s="112"/>
      <c r="EZ112" s="112"/>
      <c r="FD112" s="163"/>
      <c r="FE112" s="162"/>
      <c r="FF112" s="162"/>
      <c r="FG112" s="162"/>
      <c r="FH112" s="162"/>
      <c r="FI112" s="162"/>
      <c r="FJ112" s="162"/>
      <c r="FK112" s="162"/>
      <c r="FL112" s="162"/>
      <c r="FM112" s="162"/>
      <c r="FN112" s="162"/>
      <c r="FO112" s="162"/>
      <c r="FP112" s="161"/>
      <c r="FQ112" s="159"/>
      <c r="FR112" s="160"/>
      <c r="FS112" s="160"/>
      <c r="FT112" s="159"/>
      <c r="FU112" s="111"/>
      <c r="FV112" s="159"/>
      <c r="FW112" s="112"/>
      <c r="FX112" s="112"/>
    </row>
    <row r="113" spans="1:180" ht="18.75" customHeight="1" outlineLevel="2" x14ac:dyDescent="0.3">
      <c r="A113" s="150"/>
      <c r="B113" s="577"/>
      <c r="C113" s="913" t="str">
        <f t="shared" si="78"/>
        <v>SA12</v>
      </c>
      <c r="D113" s="953" t="s">
        <v>425</v>
      </c>
      <c r="E113" s="761"/>
      <c r="F113" s="762"/>
      <c r="G113" s="763"/>
      <c r="H113" s="764"/>
      <c r="I113" s="765"/>
      <c r="J113" s="1136" t="s">
        <v>306</v>
      </c>
      <c r="K113" s="1137" t="s">
        <v>306</v>
      </c>
      <c r="L113" s="682">
        <v>0</v>
      </c>
      <c r="M113" s="111"/>
      <c r="N113" s="700"/>
      <c r="O113" s="591"/>
      <c r="P113" s="478">
        <f t="shared" si="79"/>
        <v>0</v>
      </c>
      <c r="Q113" s="111"/>
      <c r="R113" s="111"/>
      <c r="S113" s="713">
        <f t="shared" si="80"/>
        <v>0</v>
      </c>
      <c r="T113" s="171">
        <f t="shared" si="81"/>
        <v>0</v>
      </c>
      <c r="U113" s="223">
        <f t="shared" si="82"/>
        <v>0</v>
      </c>
      <c r="V113" s="599"/>
      <c r="W113" s="714"/>
      <c r="Y113" s="713">
        <f t="shared" si="83"/>
        <v>0</v>
      </c>
      <c r="Z113" s="171">
        <f t="shared" si="84"/>
        <v>0</v>
      </c>
      <c r="AA113" s="223">
        <f t="shared" si="85"/>
        <v>0</v>
      </c>
      <c r="AB113" s="597"/>
      <c r="AC113" s="714"/>
      <c r="AE113" s="713">
        <f t="shared" si="86"/>
        <v>0</v>
      </c>
      <c r="AF113" s="603">
        <f t="shared" si="87"/>
        <v>0</v>
      </c>
      <c r="AG113" s="223">
        <f t="shared" si="88"/>
        <v>0</v>
      </c>
      <c r="AH113" s="599"/>
      <c r="AI113" s="714"/>
      <c r="AK113" s="713">
        <f t="shared" si="89"/>
        <v>0</v>
      </c>
      <c r="AL113" s="171">
        <f t="shared" si="90"/>
        <v>0</v>
      </c>
      <c r="AM113" s="223">
        <f t="shared" si="91"/>
        <v>0</v>
      </c>
      <c r="AN113" s="597"/>
      <c r="AO113" s="714"/>
      <c r="AT113" s="111"/>
      <c r="AU113" s="169">
        <f t="shared" si="92"/>
        <v>0</v>
      </c>
      <c r="AV113" s="171">
        <f t="shared" si="93"/>
        <v>0</v>
      </c>
      <c r="AW113" s="170">
        <f t="shared" si="94"/>
        <v>0</v>
      </c>
      <c r="AX113" s="165"/>
      <c r="AY113" s="111"/>
      <c r="BA113" s="169">
        <f t="shared" si="95"/>
        <v>0</v>
      </c>
      <c r="BB113" s="171">
        <f t="shared" si="96"/>
        <v>0</v>
      </c>
      <c r="BC113" s="170">
        <f t="shared" si="97"/>
        <v>0</v>
      </c>
      <c r="BD113" s="165"/>
      <c r="BE113" s="111"/>
      <c r="BG113" s="169">
        <f t="shared" si="98"/>
        <v>0</v>
      </c>
      <c r="BH113" s="171">
        <f t="shared" si="99"/>
        <v>0</v>
      </c>
      <c r="BI113" s="170">
        <f t="shared" si="100"/>
        <v>0</v>
      </c>
      <c r="BJ113" s="165"/>
      <c r="BK113" s="111"/>
      <c r="BM113" s="169">
        <f t="shared" si="101"/>
        <v>0</v>
      </c>
      <c r="BN113" s="171">
        <f t="shared" si="102"/>
        <v>0</v>
      </c>
      <c r="BO113" s="170">
        <f t="shared" si="103"/>
        <v>0</v>
      </c>
      <c r="BP113" s="165"/>
      <c r="BQ113" s="111"/>
      <c r="BV113" s="111"/>
      <c r="BW113" s="169">
        <f t="shared" si="104"/>
        <v>0</v>
      </c>
      <c r="BX113" s="171">
        <f t="shared" si="105"/>
        <v>0</v>
      </c>
      <c r="BY113" s="170">
        <f t="shared" si="106"/>
        <v>0</v>
      </c>
      <c r="BZ113" s="165"/>
      <c r="CA113" s="111"/>
      <c r="CC113" s="169">
        <f t="shared" si="107"/>
        <v>0</v>
      </c>
      <c r="CD113" s="171">
        <f t="shared" si="108"/>
        <v>0</v>
      </c>
      <c r="CE113" s="170">
        <f t="shared" si="109"/>
        <v>0</v>
      </c>
      <c r="CF113" s="165"/>
      <c r="CG113" s="111"/>
      <c r="CI113" s="169">
        <f t="shared" si="110"/>
        <v>0</v>
      </c>
      <c r="CJ113" s="171">
        <f t="shared" si="111"/>
        <v>0</v>
      </c>
      <c r="CK113" s="170">
        <f t="shared" si="112"/>
        <v>0</v>
      </c>
      <c r="CL113" s="165"/>
      <c r="CM113" s="111"/>
      <c r="CO113" s="169">
        <f t="shared" si="113"/>
        <v>0</v>
      </c>
      <c r="CP113" s="171">
        <f t="shared" si="114"/>
        <v>0</v>
      </c>
      <c r="CQ113" s="170">
        <f t="shared" si="115"/>
        <v>0</v>
      </c>
      <c r="CR113" s="165"/>
      <c r="CS113" s="111"/>
      <c r="CX113" s="111"/>
      <c r="CY113" s="169">
        <f t="shared" si="120"/>
        <v>0</v>
      </c>
      <c r="CZ113" s="171">
        <f t="shared" si="121"/>
        <v>0</v>
      </c>
      <c r="DA113" s="170">
        <f t="shared" si="116"/>
        <v>0</v>
      </c>
      <c r="DB113" s="165"/>
      <c r="DC113" s="111"/>
      <c r="DE113" s="169">
        <f t="shared" si="122"/>
        <v>0</v>
      </c>
      <c r="DF113" s="171">
        <f t="shared" si="123"/>
        <v>0</v>
      </c>
      <c r="DG113" s="170">
        <f t="shared" si="117"/>
        <v>0</v>
      </c>
      <c r="DH113" s="165"/>
      <c r="DI113" s="111"/>
      <c r="DK113" s="169">
        <f t="shared" si="124"/>
        <v>0</v>
      </c>
      <c r="DL113" s="171">
        <f t="shared" si="125"/>
        <v>0</v>
      </c>
      <c r="DM113" s="170">
        <f t="shared" si="118"/>
        <v>0</v>
      </c>
      <c r="DN113" s="165"/>
      <c r="DO113" s="111"/>
      <c r="DQ113" s="169">
        <f t="shared" si="126"/>
        <v>0</v>
      </c>
      <c r="DR113" s="171">
        <f t="shared" si="127"/>
        <v>0</v>
      </c>
      <c r="DS113" s="170">
        <f t="shared" si="119"/>
        <v>0</v>
      </c>
      <c r="DT113" s="165"/>
      <c r="DU113" s="111"/>
      <c r="DZ113" s="111"/>
      <c r="EA113" s="726"/>
      <c r="EB113" s="486"/>
      <c r="EC113" s="150"/>
      <c r="ED113" s="144"/>
      <c r="EF113" s="163"/>
      <c r="EG113" s="162"/>
      <c r="EH113" s="162"/>
      <c r="EI113" s="162"/>
      <c r="EJ113" s="162"/>
      <c r="EK113" s="162"/>
      <c r="EL113" s="162"/>
      <c r="EM113" s="162"/>
      <c r="EN113" s="162"/>
      <c r="EO113" s="162"/>
      <c r="EP113" s="162"/>
      <c r="EQ113" s="162"/>
      <c r="ER113" s="161"/>
      <c r="ES113" s="159"/>
      <c r="ET113" s="160"/>
      <c r="EU113" s="160"/>
      <c r="EV113" s="111"/>
      <c r="EW113" s="111"/>
      <c r="EX113" s="159"/>
      <c r="EY113" s="112"/>
      <c r="EZ113" s="112"/>
      <c r="FD113" s="163"/>
      <c r="FE113" s="162"/>
      <c r="FF113" s="162"/>
      <c r="FG113" s="162"/>
      <c r="FH113" s="162"/>
      <c r="FI113" s="162"/>
      <c r="FJ113" s="162"/>
      <c r="FK113" s="162"/>
      <c r="FL113" s="162"/>
      <c r="FM113" s="162"/>
      <c r="FN113" s="162"/>
      <c r="FO113" s="162"/>
      <c r="FP113" s="161"/>
      <c r="FQ113" s="159"/>
      <c r="FR113" s="160"/>
      <c r="FS113" s="160"/>
      <c r="FT113" s="159"/>
      <c r="FU113" s="111"/>
      <c r="FV113" s="159"/>
      <c r="FW113" s="112"/>
      <c r="FX113" s="112"/>
    </row>
    <row r="114" spans="1:180" s="459" customFormat="1" ht="16" customHeight="1" outlineLevel="1" x14ac:dyDescent="0.3">
      <c r="A114" s="608"/>
      <c r="B114" s="577"/>
      <c r="C114" s="932"/>
      <c r="D114" s="949"/>
      <c r="E114" s="755"/>
      <c r="F114" s="756"/>
      <c r="G114" s="757"/>
      <c r="H114" s="758"/>
      <c r="I114" s="760"/>
      <c r="J114" s="746"/>
      <c r="K114" s="661"/>
      <c r="L114" s="675"/>
      <c r="M114" s="605"/>
      <c r="N114" s="701"/>
      <c r="O114" s="609"/>
      <c r="P114" s="702"/>
      <c r="Q114" s="605"/>
      <c r="R114" s="605"/>
      <c r="S114" s="716"/>
      <c r="T114" s="610"/>
      <c r="U114" s="605"/>
      <c r="V114" s="606"/>
      <c r="W114" s="717"/>
      <c r="Y114" s="716"/>
      <c r="Z114" s="610"/>
      <c r="AA114" s="604"/>
      <c r="AB114" s="604"/>
      <c r="AC114" s="723"/>
      <c r="AE114" s="716"/>
      <c r="AF114" s="604"/>
      <c r="AG114" s="605"/>
      <c r="AH114" s="607"/>
      <c r="AI114" s="717"/>
      <c r="AK114" s="716"/>
      <c r="AL114" s="604"/>
      <c r="AM114" s="605"/>
      <c r="AN114" s="605"/>
      <c r="AO114" s="717"/>
      <c r="AT114" s="605"/>
      <c r="AU114" s="610"/>
      <c r="AV114" s="610"/>
      <c r="AW114" s="604"/>
      <c r="AX114" s="604"/>
      <c r="AY114" s="604"/>
      <c r="BA114" s="610"/>
      <c r="BB114" s="610"/>
      <c r="BC114" s="604"/>
      <c r="BD114" s="604"/>
      <c r="BE114" s="604"/>
      <c r="BG114" s="610"/>
      <c r="BH114" s="604"/>
      <c r="BI114" s="605"/>
      <c r="BJ114" s="605"/>
      <c r="BK114" s="605"/>
      <c r="BM114" s="610"/>
      <c r="BN114" s="604"/>
      <c r="BO114" s="605"/>
      <c r="BP114" s="605"/>
      <c r="BQ114" s="605"/>
      <c r="BV114" s="605"/>
      <c r="BW114" s="610"/>
      <c r="BX114" s="610"/>
      <c r="BY114" s="604"/>
      <c r="BZ114" s="604"/>
      <c r="CA114" s="604"/>
      <c r="CC114" s="610"/>
      <c r="CD114" s="610"/>
      <c r="CE114" s="604"/>
      <c r="CF114" s="604"/>
      <c r="CG114" s="604"/>
      <c r="CI114" s="610"/>
      <c r="CJ114" s="604"/>
      <c r="CK114" s="605"/>
      <c r="CL114" s="605"/>
      <c r="CM114" s="605"/>
      <c r="CO114" s="610"/>
      <c r="CP114" s="604"/>
      <c r="CQ114" s="605"/>
      <c r="CR114" s="605"/>
      <c r="CS114" s="605"/>
      <c r="CX114" s="605"/>
      <c r="CY114" s="610"/>
      <c r="CZ114" s="610"/>
      <c r="DA114" s="604"/>
      <c r="DB114" s="604"/>
      <c r="DC114" s="604"/>
      <c r="DE114" s="610"/>
      <c r="DF114" s="610"/>
      <c r="DG114" s="604"/>
      <c r="DH114" s="604"/>
      <c r="DI114" s="604"/>
      <c r="DK114" s="610"/>
      <c r="DL114" s="604"/>
      <c r="DM114" s="605"/>
      <c r="DN114" s="605"/>
      <c r="DO114" s="605"/>
      <c r="DQ114" s="610"/>
      <c r="DR114" s="604"/>
      <c r="DS114" s="605"/>
      <c r="DT114" s="605"/>
      <c r="DU114" s="605"/>
      <c r="DZ114" s="605"/>
      <c r="EA114" s="726"/>
      <c r="EB114" s="486"/>
      <c r="EC114" s="608"/>
      <c r="ED114" s="576"/>
      <c r="EF114" s="611"/>
      <c r="EG114" s="612"/>
      <c r="EH114" s="612"/>
      <c r="EI114" s="612"/>
      <c r="EJ114" s="612"/>
      <c r="EK114" s="612"/>
      <c r="EL114" s="612"/>
      <c r="EM114" s="612"/>
      <c r="EN114" s="612"/>
      <c r="EO114" s="612"/>
      <c r="EP114" s="612"/>
      <c r="EQ114" s="612"/>
      <c r="ER114" s="613"/>
      <c r="ES114" s="614"/>
      <c r="ET114" s="615"/>
      <c r="EU114" s="615"/>
      <c r="EV114" s="605"/>
      <c r="EW114" s="605"/>
      <c r="EX114" s="614"/>
      <c r="EY114" s="616"/>
      <c r="EZ114" s="616"/>
      <c r="FD114" s="611"/>
      <c r="FE114" s="612"/>
      <c r="FF114" s="612"/>
      <c r="FG114" s="612"/>
      <c r="FH114" s="612"/>
      <c r="FI114" s="612"/>
      <c r="FJ114" s="612"/>
      <c r="FK114" s="612"/>
      <c r="FL114" s="612"/>
      <c r="FM114" s="612"/>
      <c r="FN114" s="612"/>
      <c r="FO114" s="612"/>
      <c r="FP114" s="613"/>
      <c r="FQ114" s="614"/>
      <c r="FR114" s="615"/>
      <c r="FS114" s="615"/>
      <c r="FT114" s="614"/>
      <c r="FU114" s="605"/>
      <c r="FV114" s="614"/>
      <c r="FW114" s="616"/>
      <c r="FX114" s="616"/>
    </row>
    <row r="115" spans="1:180" ht="20.25" customHeight="1" outlineLevel="1" collapsed="1" x14ac:dyDescent="0.3">
      <c r="A115" s="150"/>
      <c r="B115" s="577"/>
      <c r="C115" s="913" t="str">
        <f t="shared" ref="C115:C120" si="128">"SA" &amp; ROW(C115)-ROW($C$100)-1</f>
        <v>SA14</v>
      </c>
      <c r="D115" s="1040" t="s">
        <v>426</v>
      </c>
      <c r="E115" s="1047"/>
      <c r="F115" s="1048"/>
      <c r="G115" s="1049"/>
      <c r="H115" s="1050"/>
      <c r="I115" s="1052" t="s">
        <v>326</v>
      </c>
      <c r="J115" s="658"/>
      <c r="K115" s="658"/>
      <c r="L115" s="673"/>
      <c r="M115" s="662"/>
      <c r="N115" s="698">
        <f>SUM(N116:N120)</f>
        <v>0</v>
      </c>
      <c r="O115" s="589">
        <f>SUM(O116:O120)</f>
        <v>0</v>
      </c>
      <c r="P115" s="478">
        <f>SUM(P116:P120)</f>
        <v>0</v>
      </c>
      <c r="Q115" s="111"/>
      <c r="R115" s="111"/>
      <c r="S115" s="712"/>
      <c r="T115" s="589">
        <f>SUM(T116:T120)</f>
        <v>0</v>
      </c>
      <c r="U115" s="223">
        <f>SUM(U116:U120)</f>
        <v>0</v>
      </c>
      <c r="V115" s="598"/>
      <c r="W115" s="478">
        <f>U115*V115</f>
        <v>0</v>
      </c>
      <c r="Y115" s="712"/>
      <c r="Z115" s="589">
        <f>SUM(Z116:Z120)</f>
        <v>0</v>
      </c>
      <c r="AA115" s="223">
        <f>SUM(AA116:AA120)</f>
        <v>0</v>
      </c>
      <c r="AB115" s="596"/>
      <c r="AC115" s="478">
        <f>AA115*AB115</f>
        <v>0</v>
      </c>
      <c r="AE115" s="712"/>
      <c r="AF115" s="589">
        <f>SUM(AF116:AF120)</f>
        <v>0</v>
      </c>
      <c r="AG115" s="223">
        <f>SUM(AG116:AG120)</f>
        <v>0</v>
      </c>
      <c r="AH115" s="598"/>
      <c r="AI115" s="478">
        <f>AG115*AH115</f>
        <v>0</v>
      </c>
      <c r="AK115" s="712"/>
      <c r="AL115" s="589">
        <f>SUM(AL116:AL120)</f>
        <v>0</v>
      </c>
      <c r="AM115" s="223">
        <f>SUM(AM116:AM120)</f>
        <v>0</v>
      </c>
      <c r="AN115" s="596"/>
      <c r="AO115" s="478">
        <f>AM115*AN115</f>
        <v>0</v>
      </c>
      <c r="AT115" s="111"/>
      <c r="AU115" s="173"/>
      <c r="AV115" s="172">
        <f>SUM(AV116:AV120)</f>
        <v>0</v>
      </c>
      <c r="AW115" s="170">
        <f>SUM(AW116:AW120)</f>
        <v>0</v>
      </c>
      <c r="AX115" s="170"/>
      <c r="AY115" s="170">
        <f>AW115*AX115</f>
        <v>0</v>
      </c>
      <c r="BA115" s="173"/>
      <c r="BB115" s="172">
        <f>SUM(BB116:BB120)</f>
        <v>0</v>
      </c>
      <c r="BC115" s="170">
        <f>SUM(BC116:BC120)</f>
        <v>0</v>
      </c>
      <c r="BD115" s="170"/>
      <c r="BE115" s="170">
        <f>BC115*BD115</f>
        <v>0</v>
      </c>
      <c r="BG115" s="173"/>
      <c r="BH115" s="172">
        <f>SUM(BH116:BH120)</f>
        <v>0</v>
      </c>
      <c r="BI115" s="170">
        <f>SUM(BI116:BI120)</f>
        <v>0</v>
      </c>
      <c r="BJ115" s="170"/>
      <c r="BK115" s="170">
        <f>BI115*BJ115</f>
        <v>0</v>
      </c>
      <c r="BM115" s="173"/>
      <c r="BN115" s="172">
        <f>SUM(BN116:BN120)</f>
        <v>0</v>
      </c>
      <c r="BO115" s="170">
        <f>SUM(BO116:BO120)</f>
        <v>0</v>
      </c>
      <c r="BP115" s="170"/>
      <c r="BQ115" s="170">
        <f>BO115*BP115</f>
        <v>0</v>
      </c>
      <c r="BV115" s="111"/>
      <c r="BW115" s="173"/>
      <c r="BX115" s="172">
        <f>SUM(BX116:BX120)</f>
        <v>0</v>
      </c>
      <c r="BY115" s="170">
        <f>SUM(BY116:BY120)</f>
        <v>0</v>
      </c>
      <c r="BZ115" s="170"/>
      <c r="CA115" s="170">
        <f>BY115*BZ115</f>
        <v>0</v>
      </c>
      <c r="CC115" s="173"/>
      <c r="CD115" s="172">
        <f>SUM(CD116:CD120)</f>
        <v>0</v>
      </c>
      <c r="CE115" s="170">
        <f>SUM(CE116:CE120)</f>
        <v>0</v>
      </c>
      <c r="CF115" s="170"/>
      <c r="CG115" s="170">
        <f>CE115*CF115</f>
        <v>0</v>
      </c>
      <c r="CI115" s="173"/>
      <c r="CJ115" s="172">
        <f>SUM(CJ116:CJ120)</f>
        <v>0</v>
      </c>
      <c r="CK115" s="170">
        <f>SUM(CK116:CK120)</f>
        <v>0</v>
      </c>
      <c r="CL115" s="170"/>
      <c r="CM115" s="170">
        <f>CK115*CL115</f>
        <v>0</v>
      </c>
      <c r="CO115" s="173"/>
      <c r="CP115" s="172">
        <f>SUM(CP116:CP120)</f>
        <v>0</v>
      </c>
      <c r="CQ115" s="170">
        <f>SUM(CQ116:CQ120)</f>
        <v>0</v>
      </c>
      <c r="CR115" s="170"/>
      <c r="CS115" s="170">
        <f>CQ115*CR115</f>
        <v>0</v>
      </c>
      <c r="CX115" s="111"/>
      <c r="CY115" s="173"/>
      <c r="CZ115" s="172">
        <f>SUM(CZ116:CZ120)</f>
        <v>0</v>
      </c>
      <c r="DA115" s="170">
        <f>SUM(DA116:DA120)</f>
        <v>0</v>
      </c>
      <c r="DB115" s="170"/>
      <c r="DC115" s="170">
        <f>DA115*DB115</f>
        <v>0</v>
      </c>
      <c r="DE115" s="173"/>
      <c r="DF115" s="172">
        <f>SUM(DF116:DF120)</f>
        <v>0</v>
      </c>
      <c r="DG115" s="170">
        <f>SUM(DG116:DG120)</f>
        <v>0</v>
      </c>
      <c r="DH115" s="170"/>
      <c r="DI115" s="170">
        <f>DG115*DH115</f>
        <v>0</v>
      </c>
      <c r="DK115" s="173"/>
      <c r="DL115" s="172">
        <f>SUM(DL116:DL120)</f>
        <v>0</v>
      </c>
      <c r="DM115" s="170">
        <f>SUM(DM116:DM120)</f>
        <v>0</v>
      </c>
      <c r="DN115" s="170"/>
      <c r="DO115" s="170">
        <f>DM115*DN115</f>
        <v>0</v>
      </c>
      <c r="DQ115" s="173"/>
      <c r="DR115" s="172">
        <f>SUM(DR116:DR120)</f>
        <v>0</v>
      </c>
      <c r="DS115" s="170">
        <f>SUM(DS116:DS120)</f>
        <v>0</v>
      </c>
      <c r="DT115" s="170"/>
      <c r="DU115" s="170">
        <f>DS115*DT115</f>
        <v>0</v>
      </c>
      <c r="DZ115" s="111"/>
      <c r="EA115" s="726">
        <f>SUMPRODUCT((S$100:DU$100=V$100)*(S115:DU115))</f>
        <v>0</v>
      </c>
      <c r="EB115" s="486">
        <f>SUMPRODUCT((S$100:DU$100=W$100)*(S115:DU115))</f>
        <v>0</v>
      </c>
      <c r="EC115" s="150"/>
      <c r="ED115" s="144"/>
      <c r="EF115" s="163"/>
      <c r="EG115" s="162"/>
      <c r="EH115" s="162"/>
      <c r="EI115" s="162"/>
      <c r="EJ115" s="162"/>
      <c r="EK115" s="162"/>
      <c r="EL115" s="162"/>
      <c r="EM115" s="162"/>
      <c r="EN115" s="162"/>
      <c r="EO115" s="162"/>
      <c r="EP115" s="162"/>
      <c r="EQ115" s="162"/>
      <c r="ER115" s="161"/>
      <c r="ES115" s="159"/>
      <c r="ET115" s="160"/>
      <c r="EU115" s="160"/>
      <c r="EV115" s="111"/>
      <c r="EW115" s="111"/>
      <c r="EX115" s="159"/>
      <c r="EY115" s="112"/>
      <c r="EZ115" s="112"/>
      <c r="FD115" s="163"/>
      <c r="FE115" s="162"/>
      <c r="FF115" s="162"/>
      <c r="FG115" s="162"/>
      <c r="FH115" s="162"/>
      <c r="FI115" s="162"/>
      <c r="FJ115" s="162"/>
      <c r="FK115" s="162"/>
      <c r="FL115" s="162"/>
      <c r="FM115" s="162"/>
      <c r="FN115" s="162"/>
      <c r="FO115" s="162"/>
      <c r="FP115" s="161"/>
      <c r="FQ115" s="159"/>
      <c r="FR115" s="160"/>
      <c r="FS115" s="160"/>
      <c r="FT115" s="159"/>
      <c r="FU115" s="111"/>
      <c r="FV115" s="159"/>
      <c r="FW115" s="112"/>
      <c r="FX115" s="112"/>
    </row>
    <row r="116" spans="1:180" ht="15.75" customHeight="1" outlineLevel="2" x14ac:dyDescent="0.3">
      <c r="A116" s="150"/>
      <c r="B116" s="577"/>
      <c r="C116" s="913" t="str">
        <f t="shared" si="128"/>
        <v>SA15</v>
      </c>
      <c r="D116" s="946" t="s">
        <v>427</v>
      </c>
      <c r="E116" s="755"/>
      <c r="F116" s="781"/>
      <c r="G116" s="782"/>
      <c r="H116" s="758"/>
      <c r="I116" s="759"/>
      <c r="J116" s="1136" t="s">
        <v>306</v>
      </c>
      <c r="K116" s="1137" t="s">
        <v>306</v>
      </c>
      <c r="L116" s="737">
        <v>0</v>
      </c>
      <c r="M116" s="111"/>
      <c r="N116" s="703"/>
      <c r="O116" s="590"/>
      <c r="P116" s="478">
        <f>N116*$L116</f>
        <v>0</v>
      </c>
      <c r="Q116" s="111"/>
      <c r="R116" s="111"/>
      <c r="S116" s="713">
        <f>L116</f>
        <v>0</v>
      </c>
      <c r="T116" s="171">
        <f>N116</f>
        <v>0</v>
      </c>
      <c r="U116" s="223">
        <f>S116*T116</f>
        <v>0</v>
      </c>
      <c r="V116" s="599"/>
      <c r="W116" s="714"/>
      <c r="Y116" s="713">
        <f>S116*(1+$AC$97)</f>
        <v>0</v>
      </c>
      <c r="Z116" s="171">
        <f>T116*(1-$AC$99)</f>
        <v>0</v>
      </c>
      <c r="AA116" s="223">
        <f>Y116*Z116</f>
        <v>0</v>
      </c>
      <c r="AB116" s="597"/>
      <c r="AC116" s="714"/>
      <c r="AE116" s="713">
        <f>Y116*(1+$AI$97)</f>
        <v>0</v>
      </c>
      <c r="AF116" s="603">
        <f>Z116*(1-$AI$99)</f>
        <v>0</v>
      </c>
      <c r="AG116" s="223">
        <f>AE116*AF116</f>
        <v>0</v>
      </c>
      <c r="AH116" s="599"/>
      <c r="AI116" s="714"/>
      <c r="AK116" s="713">
        <f>AE116*(1+$AO$97)</f>
        <v>0</v>
      </c>
      <c r="AL116" s="171">
        <f>AF116*(1-$AO$99)</f>
        <v>0</v>
      </c>
      <c r="AM116" s="223">
        <f>AK116*AL116</f>
        <v>0</v>
      </c>
      <c r="AN116" s="597"/>
      <c r="AO116" s="714"/>
      <c r="AT116" s="111"/>
      <c r="AU116" s="169">
        <f>AK116*(1+$AY$97)</f>
        <v>0</v>
      </c>
      <c r="AV116" s="171">
        <f>AL116*(1-$AY$99)</f>
        <v>0</v>
      </c>
      <c r="AW116" s="170">
        <f>AU116*AV116</f>
        <v>0</v>
      </c>
      <c r="AX116" s="165"/>
      <c r="AY116" s="111"/>
      <c r="BA116" s="169">
        <f>AU116*(1+$BE$97)</f>
        <v>0</v>
      </c>
      <c r="BB116" s="171">
        <f>AV116*(1-$BE$99)</f>
        <v>0</v>
      </c>
      <c r="BC116" s="170">
        <f>BA116*BB116</f>
        <v>0</v>
      </c>
      <c r="BD116" s="165"/>
      <c r="BE116" s="111"/>
      <c r="BG116" s="169">
        <f>BA116*(1+$BK$97)</f>
        <v>0</v>
      </c>
      <c r="BH116" s="171">
        <f>BB116*(1-$BK$99)</f>
        <v>0</v>
      </c>
      <c r="BI116" s="170">
        <f>BG116*BH116</f>
        <v>0</v>
      </c>
      <c r="BJ116" s="165"/>
      <c r="BK116" s="111"/>
      <c r="BM116" s="169">
        <f>BG116*(1+$BQ$97)</f>
        <v>0</v>
      </c>
      <c r="BN116" s="171">
        <f>BH116*(1-$BQ$99)</f>
        <v>0</v>
      </c>
      <c r="BO116" s="170">
        <f>BM116*BN116</f>
        <v>0</v>
      </c>
      <c r="BP116" s="165"/>
      <c r="BQ116" s="111"/>
      <c r="BV116" s="111"/>
      <c r="BW116" s="169">
        <f>BM116*(1+$CA$97)</f>
        <v>0</v>
      </c>
      <c r="BX116" s="171">
        <f>BN116*(1-$CA$99)</f>
        <v>0</v>
      </c>
      <c r="BY116" s="170">
        <f>BW116*BX116</f>
        <v>0</v>
      </c>
      <c r="BZ116" s="165"/>
      <c r="CA116" s="111"/>
      <c r="CC116" s="169">
        <f>BW116*(1+$CG$97)</f>
        <v>0</v>
      </c>
      <c r="CD116" s="171">
        <f>BX116*(1-$CG$99)</f>
        <v>0</v>
      </c>
      <c r="CE116" s="170">
        <f>CC116*CD116</f>
        <v>0</v>
      </c>
      <c r="CF116" s="165"/>
      <c r="CG116" s="111"/>
      <c r="CI116" s="169">
        <f>CC116*(1+$CM$97)</f>
        <v>0</v>
      </c>
      <c r="CJ116" s="171">
        <f>CD116*(1-$CM$99)</f>
        <v>0</v>
      </c>
      <c r="CK116" s="170">
        <f>CI116*CJ116</f>
        <v>0</v>
      </c>
      <c r="CL116" s="165"/>
      <c r="CM116" s="111"/>
      <c r="CO116" s="169">
        <f>CI116*(1+$CS$97)</f>
        <v>0</v>
      </c>
      <c r="CP116" s="171">
        <f>CJ116*(1-$CS$99)</f>
        <v>0</v>
      </c>
      <c r="CQ116" s="170">
        <f>CO116*CP116</f>
        <v>0</v>
      </c>
      <c r="CR116" s="165"/>
      <c r="CS116" s="111"/>
      <c r="CX116" s="111"/>
      <c r="CY116" s="169">
        <f>CO116*(1+$DC$97)</f>
        <v>0</v>
      </c>
      <c r="CZ116" s="171">
        <f>CP116*(1-$DC$99)</f>
        <v>0</v>
      </c>
      <c r="DA116" s="170">
        <f>CY116*CZ116</f>
        <v>0</v>
      </c>
      <c r="DB116" s="165"/>
      <c r="DC116" s="111"/>
      <c r="DE116" s="169">
        <f>CY116*(1+$DI$97)</f>
        <v>0</v>
      </c>
      <c r="DF116" s="171">
        <f>CZ116*(1-$DI$99)</f>
        <v>0</v>
      </c>
      <c r="DG116" s="170">
        <f>DE116*DF116</f>
        <v>0</v>
      </c>
      <c r="DH116" s="165"/>
      <c r="DI116" s="111"/>
      <c r="DK116" s="169">
        <f>DE116*(1+$DO$97)</f>
        <v>0</v>
      </c>
      <c r="DL116" s="171">
        <f>DF116*(1-$DO$99)</f>
        <v>0</v>
      </c>
      <c r="DM116" s="170">
        <f>DK116*DL116</f>
        <v>0</v>
      </c>
      <c r="DN116" s="165"/>
      <c r="DO116" s="111"/>
      <c r="DQ116" s="169">
        <f>DK116*(1+$DU$97)</f>
        <v>0</v>
      </c>
      <c r="DR116" s="171">
        <f>DL116*(1-$DU$99)</f>
        <v>0</v>
      </c>
      <c r="DS116" s="170">
        <f>DQ116*DR116</f>
        <v>0</v>
      </c>
      <c r="DT116" s="165"/>
      <c r="DU116" s="111"/>
      <c r="DZ116" s="111"/>
      <c r="EA116" s="726"/>
      <c r="EB116" s="486"/>
      <c r="EC116" s="150"/>
      <c r="ED116" s="144"/>
      <c r="EF116" s="163"/>
      <c r="EG116" s="162"/>
      <c r="EH116" s="162"/>
      <c r="EI116" s="162"/>
      <c r="EJ116" s="162"/>
      <c r="EK116" s="162"/>
      <c r="EL116" s="162"/>
      <c r="EM116" s="162"/>
      <c r="EN116" s="162"/>
      <c r="EO116" s="162"/>
      <c r="EP116" s="162"/>
      <c r="EQ116" s="162"/>
      <c r="ER116" s="161"/>
      <c r="ES116" s="159"/>
      <c r="ET116" s="160"/>
      <c r="EU116" s="160"/>
      <c r="EV116" s="111"/>
      <c r="EW116" s="111"/>
      <c r="EX116" s="159"/>
      <c r="EY116" s="112"/>
      <c r="EZ116" s="112"/>
      <c r="FD116" s="163"/>
      <c r="FE116" s="162"/>
      <c r="FF116" s="162"/>
      <c r="FG116" s="162"/>
      <c r="FH116" s="162"/>
      <c r="FI116" s="162"/>
      <c r="FJ116" s="162"/>
      <c r="FK116" s="162"/>
      <c r="FL116" s="162"/>
      <c r="FM116" s="162"/>
      <c r="FN116" s="162"/>
      <c r="FO116" s="162"/>
      <c r="FP116" s="161"/>
      <c r="FQ116" s="159"/>
      <c r="FR116" s="160"/>
      <c r="FS116" s="160"/>
      <c r="FT116" s="159"/>
      <c r="FU116" s="111"/>
      <c r="FV116" s="159"/>
      <c r="FW116" s="112"/>
      <c r="FX116" s="112"/>
    </row>
    <row r="117" spans="1:180" ht="14.25" customHeight="1" outlineLevel="2" x14ac:dyDescent="0.3">
      <c r="A117" s="150"/>
      <c r="B117" s="577"/>
      <c r="C117" s="915" t="str">
        <f t="shared" si="128"/>
        <v>SA16</v>
      </c>
      <c r="D117" s="946" t="s">
        <v>428</v>
      </c>
      <c r="E117" s="755"/>
      <c r="F117" s="781"/>
      <c r="G117" s="782"/>
      <c r="H117" s="758"/>
      <c r="I117" s="759"/>
      <c r="J117" s="1136" t="s">
        <v>306</v>
      </c>
      <c r="K117" s="1137" t="s">
        <v>306</v>
      </c>
      <c r="L117" s="682">
        <v>0</v>
      </c>
      <c r="M117" s="111"/>
      <c r="N117" s="703"/>
      <c r="O117" s="590"/>
      <c r="P117" s="478">
        <f>N117*$L117</f>
        <v>0</v>
      </c>
      <c r="Q117" s="111"/>
      <c r="R117" s="111"/>
      <c r="S117" s="713">
        <f>L117</f>
        <v>0</v>
      </c>
      <c r="T117" s="171">
        <f>N117</f>
        <v>0</v>
      </c>
      <c r="U117" s="223">
        <f>S117*T117</f>
        <v>0</v>
      </c>
      <c r="V117" s="599"/>
      <c r="W117" s="714"/>
      <c r="Y117" s="713">
        <f>S117*(1+$AC$97)</f>
        <v>0</v>
      </c>
      <c r="Z117" s="171">
        <f>T117*(1-$AC$99)</f>
        <v>0</v>
      </c>
      <c r="AA117" s="223">
        <f>Y117*Z117</f>
        <v>0</v>
      </c>
      <c r="AB117" s="597"/>
      <c r="AC117" s="714"/>
      <c r="AE117" s="713">
        <f>Y117*(1+$AI$97)</f>
        <v>0</v>
      </c>
      <c r="AF117" s="603">
        <f>Z117*(1-$AI$99)</f>
        <v>0</v>
      </c>
      <c r="AG117" s="223">
        <f>AE117*AF117</f>
        <v>0</v>
      </c>
      <c r="AH117" s="599"/>
      <c r="AI117" s="714"/>
      <c r="AK117" s="713">
        <f>AE117*(1+$AO$97)</f>
        <v>0</v>
      </c>
      <c r="AL117" s="171">
        <f>AF117*(1-$AO$99)</f>
        <v>0</v>
      </c>
      <c r="AM117" s="223">
        <f>AK117*AL117</f>
        <v>0</v>
      </c>
      <c r="AN117" s="597"/>
      <c r="AO117" s="714"/>
      <c r="AT117" s="111"/>
      <c r="AU117" s="169">
        <f>AK117*(1+$AY$97)</f>
        <v>0</v>
      </c>
      <c r="AV117" s="171">
        <f>AL117*(1-$AY$99)</f>
        <v>0</v>
      </c>
      <c r="AW117" s="170">
        <f>AU117*AV117</f>
        <v>0</v>
      </c>
      <c r="AX117" s="165"/>
      <c r="AY117" s="111"/>
      <c r="BA117" s="169">
        <f>AU117*(1+$BE$97)</f>
        <v>0</v>
      </c>
      <c r="BB117" s="171">
        <f>AV117*(1-$BE$99)</f>
        <v>0</v>
      </c>
      <c r="BC117" s="170">
        <f>BA117*BB117</f>
        <v>0</v>
      </c>
      <c r="BD117" s="165"/>
      <c r="BE117" s="111"/>
      <c r="BG117" s="169">
        <f>BA117*(1+$BK$97)</f>
        <v>0</v>
      </c>
      <c r="BH117" s="171">
        <f>BB117*(1-$BK$99)</f>
        <v>0</v>
      </c>
      <c r="BI117" s="170">
        <f>BG117*BH117</f>
        <v>0</v>
      </c>
      <c r="BJ117" s="165"/>
      <c r="BK117" s="111"/>
      <c r="BM117" s="169">
        <f>BG117*(1+$BQ$97)</f>
        <v>0</v>
      </c>
      <c r="BN117" s="171">
        <f>BH117*(1-$BQ$99)</f>
        <v>0</v>
      </c>
      <c r="BO117" s="170">
        <f>BM117*BN117</f>
        <v>0</v>
      </c>
      <c r="BP117" s="165"/>
      <c r="BQ117" s="111"/>
      <c r="BV117" s="111"/>
      <c r="BW117" s="169">
        <f>BM117*(1+$CA$97)</f>
        <v>0</v>
      </c>
      <c r="BX117" s="171">
        <f>BN117*(1-$CA$99)</f>
        <v>0</v>
      </c>
      <c r="BY117" s="170">
        <f>BW117*BX117</f>
        <v>0</v>
      </c>
      <c r="BZ117" s="165"/>
      <c r="CA117" s="111"/>
      <c r="CC117" s="169">
        <f>BW117*(1+$CG$97)</f>
        <v>0</v>
      </c>
      <c r="CD117" s="171">
        <f>BX117*(1-$CG$99)</f>
        <v>0</v>
      </c>
      <c r="CE117" s="170">
        <f>CC117*CD117</f>
        <v>0</v>
      </c>
      <c r="CF117" s="165"/>
      <c r="CG117" s="111"/>
      <c r="CI117" s="169">
        <f>CC117*(1+$CM$97)</f>
        <v>0</v>
      </c>
      <c r="CJ117" s="171">
        <f>CD117*(1-$CM$99)</f>
        <v>0</v>
      </c>
      <c r="CK117" s="170">
        <f>CI117*CJ117</f>
        <v>0</v>
      </c>
      <c r="CL117" s="165"/>
      <c r="CM117" s="111"/>
      <c r="CO117" s="169">
        <f>CI117*(1+$CS$97)</f>
        <v>0</v>
      </c>
      <c r="CP117" s="171">
        <f>CJ117*(1-$CS$99)</f>
        <v>0</v>
      </c>
      <c r="CQ117" s="170">
        <f>CO117*CP117</f>
        <v>0</v>
      </c>
      <c r="CR117" s="165"/>
      <c r="CS117" s="111"/>
      <c r="CX117" s="111"/>
      <c r="CY117" s="169">
        <f t="shared" ref="CY117:CY120" si="129">CO117*(1+$DC$97)</f>
        <v>0</v>
      </c>
      <c r="CZ117" s="171">
        <f t="shared" ref="CZ117:CZ120" si="130">CP117*(1-$DC$99)</f>
        <v>0</v>
      </c>
      <c r="DA117" s="170">
        <f>CY117*CZ117</f>
        <v>0</v>
      </c>
      <c r="DB117" s="165"/>
      <c r="DC117" s="111"/>
      <c r="DE117" s="169">
        <f t="shared" ref="DE117:DE120" si="131">CY117*(1+$DI$97)</f>
        <v>0</v>
      </c>
      <c r="DF117" s="171">
        <f t="shared" ref="DF117:DF120" si="132">CZ117*(1-$DI$99)</f>
        <v>0</v>
      </c>
      <c r="DG117" s="170">
        <f>DE117*DF117</f>
        <v>0</v>
      </c>
      <c r="DH117" s="165"/>
      <c r="DI117" s="111"/>
      <c r="DK117" s="169">
        <f t="shared" ref="DK117:DK120" si="133">DE117*(1+$DO$97)</f>
        <v>0</v>
      </c>
      <c r="DL117" s="171">
        <f t="shared" ref="DL117:DL120" si="134">DF117*(1-$DO$99)</f>
        <v>0</v>
      </c>
      <c r="DM117" s="170">
        <f>DK117*DL117</f>
        <v>0</v>
      </c>
      <c r="DN117" s="165"/>
      <c r="DO117" s="111"/>
      <c r="DQ117" s="169">
        <f t="shared" ref="DQ117:DQ120" si="135">DK117*(1+$DU$97)</f>
        <v>0</v>
      </c>
      <c r="DR117" s="171">
        <f t="shared" ref="DR117:DR120" si="136">DL117*(1-$DU$99)</f>
        <v>0</v>
      </c>
      <c r="DS117" s="170">
        <f>DQ117*DR117</f>
        <v>0</v>
      </c>
      <c r="DT117" s="165"/>
      <c r="DU117" s="111"/>
      <c r="DZ117" s="111"/>
      <c r="EA117" s="726"/>
      <c r="EB117" s="486"/>
      <c r="EC117" s="150"/>
      <c r="ED117" s="144"/>
      <c r="EF117" s="163"/>
      <c r="EG117" s="162"/>
      <c r="EH117" s="162"/>
      <c r="EI117" s="162"/>
      <c r="EJ117" s="162"/>
      <c r="EK117" s="162"/>
      <c r="EL117" s="162"/>
      <c r="EM117" s="162"/>
      <c r="EN117" s="162"/>
      <c r="EO117" s="162"/>
      <c r="EP117" s="162"/>
      <c r="EQ117" s="162"/>
      <c r="ER117" s="161"/>
      <c r="ES117" s="159"/>
      <c r="ET117" s="160"/>
      <c r="EU117" s="160"/>
      <c r="EV117" s="111"/>
      <c r="EW117" s="111"/>
      <c r="EX117" s="159"/>
      <c r="EY117" s="112"/>
      <c r="EZ117" s="112"/>
      <c r="FD117" s="163"/>
      <c r="FE117" s="162"/>
      <c r="FF117" s="162"/>
      <c r="FG117" s="162"/>
      <c r="FH117" s="162"/>
      <c r="FI117" s="162"/>
      <c r="FJ117" s="162"/>
      <c r="FK117" s="162"/>
      <c r="FL117" s="162"/>
      <c r="FM117" s="162"/>
      <c r="FN117" s="162"/>
      <c r="FO117" s="162"/>
      <c r="FP117" s="161"/>
      <c r="FQ117" s="159"/>
      <c r="FR117" s="160"/>
      <c r="FS117" s="160"/>
      <c r="FT117" s="159"/>
      <c r="FU117" s="111"/>
      <c r="FV117" s="159"/>
      <c r="FW117" s="112"/>
      <c r="FX117" s="112"/>
    </row>
    <row r="118" spans="1:180" ht="16.5" customHeight="1" outlineLevel="2" x14ac:dyDescent="0.3">
      <c r="A118" s="150"/>
      <c r="B118" s="577"/>
      <c r="C118" s="913" t="str">
        <f t="shared" si="128"/>
        <v>SA17</v>
      </c>
      <c r="D118" s="946" t="s">
        <v>429</v>
      </c>
      <c r="E118" s="755"/>
      <c r="F118" s="781"/>
      <c r="G118" s="782"/>
      <c r="H118" s="758"/>
      <c r="I118" s="783"/>
      <c r="J118" s="1136" t="s">
        <v>306</v>
      </c>
      <c r="K118" s="1137" t="s">
        <v>306</v>
      </c>
      <c r="L118" s="740">
        <v>0</v>
      </c>
      <c r="M118" s="111"/>
      <c r="N118" s="703"/>
      <c r="O118" s="590"/>
      <c r="P118" s="478">
        <f>N118*$L118</f>
        <v>0</v>
      </c>
      <c r="Q118" s="111"/>
      <c r="R118" s="111"/>
      <c r="S118" s="713">
        <f>L118</f>
        <v>0</v>
      </c>
      <c r="T118" s="171">
        <f>N118</f>
        <v>0</v>
      </c>
      <c r="U118" s="223">
        <f>S118*T118</f>
        <v>0</v>
      </c>
      <c r="V118" s="599"/>
      <c r="W118" s="714"/>
      <c r="Y118" s="713">
        <f>S118*(1+$AC$97)</f>
        <v>0</v>
      </c>
      <c r="Z118" s="171">
        <f>T118*(1-$AC$99)</f>
        <v>0</v>
      </c>
      <c r="AA118" s="223">
        <f>Y118*Z118</f>
        <v>0</v>
      </c>
      <c r="AB118" s="597"/>
      <c r="AC118" s="714"/>
      <c r="AE118" s="713">
        <f>Y118*(1+$AI$97)</f>
        <v>0</v>
      </c>
      <c r="AF118" s="603">
        <f>Z118*(1-$AI$99)</f>
        <v>0</v>
      </c>
      <c r="AG118" s="223">
        <f>AE118*AF118</f>
        <v>0</v>
      </c>
      <c r="AH118" s="599"/>
      <c r="AI118" s="714"/>
      <c r="AK118" s="713">
        <f>AE118*(1+$AO$97)</f>
        <v>0</v>
      </c>
      <c r="AL118" s="171">
        <f>AF118*(1-$AO$99)</f>
        <v>0</v>
      </c>
      <c r="AM118" s="223">
        <f>AK118*AL118</f>
        <v>0</v>
      </c>
      <c r="AN118" s="597"/>
      <c r="AO118" s="714"/>
      <c r="AT118" s="111"/>
      <c r="AU118" s="169">
        <f>AK118*(1+$AY$97)</f>
        <v>0</v>
      </c>
      <c r="AV118" s="171">
        <f>AL118*(1-$AY$99)</f>
        <v>0</v>
      </c>
      <c r="AW118" s="170">
        <f>AU118*AV118</f>
        <v>0</v>
      </c>
      <c r="AX118" s="165"/>
      <c r="AY118" s="111"/>
      <c r="BA118" s="169">
        <f>AU118*(1+$BE$97)</f>
        <v>0</v>
      </c>
      <c r="BB118" s="171">
        <f>AV118*(1-$BE$99)</f>
        <v>0</v>
      </c>
      <c r="BC118" s="170">
        <f>BA118*BB118</f>
        <v>0</v>
      </c>
      <c r="BD118" s="165"/>
      <c r="BE118" s="111"/>
      <c r="BG118" s="169">
        <f>BA118*(1+$BK$97)</f>
        <v>0</v>
      </c>
      <c r="BH118" s="171">
        <f>BB118*(1-$BK$99)</f>
        <v>0</v>
      </c>
      <c r="BI118" s="170">
        <f>BG118*BH118</f>
        <v>0</v>
      </c>
      <c r="BJ118" s="165"/>
      <c r="BK118" s="111"/>
      <c r="BM118" s="169">
        <f>BG118*(1+$BQ$97)</f>
        <v>0</v>
      </c>
      <c r="BN118" s="171">
        <f>BH118*(1-$BQ$99)</f>
        <v>0</v>
      </c>
      <c r="BO118" s="170">
        <f>BM118*BN118</f>
        <v>0</v>
      </c>
      <c r="BP118" s="165"/>
      <c r="BQ118" s="111"/>
      <c r="BV118" s="111"/>
      <c r="BW118" s="169">
        <f>BM118*(1+$CA$97)</f>
        <v>0</v>
      </c>
      <c r="BX118" s="171">
        <f>BN118*(1-$CA$99)</f>
        <v>0</v>
      </c>
      <c r="BY118" s="170">
        <f>BW118*BX118</f>
        <v>0</v>
      </c>
      <c r="BZ118" s="165"/>
      <c r="CA118" s="111"/>
      <c r="CC118" s="169">
        <f>BW118*(1+$CG$97)</f>
        <v>0</v>
      </c>
      <c r="CD118" s="171">
        <f>BX118*(1-$CG$99)</f>
        <v>0</v>
      </c>
      <c r="CE118" s="170">
        <f>CC118*CD118</f>
        <v>0</v>
      </c>
      <c r="CF118" s="165"/>
      <c r="CG118" s="111"/>
      <c r="CI118" s="169">
        <f>CC118*(1+$CM$97)</f>
        <v>0</v>
      </c>
      <c r="CJ118" s="171">
        <f>CD118*(1-$CM$99)</f>
        <v>0</v>
      </c>
      <c r="CK118" s="170">
        <f>CI118*CJ118</f>
        <v>0</v>
      </c>
      <c r="CL118" s="165"/>
      <c r="CM118" s="111"/>
      <c r="CO118" s="169">
        <f>CI118*(1+$CS$97)</f>
        <v>0</v>
      </c>
      <c r="CP118" s="171">
        <f>CJ118*(1-$CS$99)</f>
        <v>0</v>
      </c>
      <c r="CQ118" s="170">
        <f>CO118*CP118</f>
        <v>0</v>
      </c>
      <c r="CR118" s="165"/>
      <c r="CS118" s="111"/>
      <c r="CX118" s="111"/>
      <c r="CY118" s="169">
        <f t="shared" si="129"/>
        <v>0</v>
      </c>
      <c r="CZ118" s="171">
        <f t="shared" si="130"/>
        <v>0</v>
      </c>
      <c r="DA118" s="170">
        <f>CY118*CZ118</f>
        <v>0</v>
      </c>
      <c r="DB118" s="165"/>
      <c r="DC118" s="111"/>
      <c r="DE118" s="169">
        <f t="shared" si="131"/>
        <v>0</v>
      </c>
      <c r="DF118" s="171">
        <f t="shared" si="132"/>
        <v>0</v>
      </c>
      <c r="DG118" s="170">
        <f>DE118*DF118</f>
        <v>0</v>
      </c>
      <c r="DH118" s="165"/>
      <c r="DI118" s="111"/>
      <c r="DK118" s="169">
        <f t="shared" si="133"/>
        <v>0</v>
      </c>
      <c r="DL118" s="171">
        <f t="shared" si="134"/>
        <v>0</v>
      </c>
      <c r="DM118" s="170">
        <f>DK118*DL118</f>
        <v>0</v>
      </c>
      <c r="DN118" s="165"/>
      <c r="DO118" s="111"/>
      <c r="DQ118" s="169">
        <f t="shared" si="135"/>
        <v>0</v>
      </c>
      <c r="DR118" s="171">
        <f t="shared" si="136"/>
        <v>0</v>
      </c>
      <c r="DS118" s="170">
        <f>DQ118*DR118</f>
        <v>0</v>
      </c>
      <c r="DT118" s="165"/>
      <c r="DU118" s="111"/>
      <c r="DZ118" s="111"/>
      <c r="EA118" s="726"/>
      <c r="EB118" s="486"/>
      <c r="EC118" s="150"/>
      <c r="ED118" s="144"/>
      <c r="EF118" s="163"/>
      <c r="EG118" s="162"/>
      <c r="EH118" s="162"/>
      <c r="EI118" s="162"/>
      <c r="EJ118" s="162"/>
      <c r="EK118" s="162"/>
      <c r="EL118" s="162"/>
      <c r="EM118" s="162"/>
      <c r="EN118" s="162"/>
      <c r="EO118" s="162"/>
      <c r="EP118" s="162"/>
      <c r="EQ118" s="162"/>
      <c r="ER118" s="161"/>
      <c r="ES118" s="159"/>
      <c r="ET118" s="160"/>
      <c r="EU118" s="160"/>
      <c r="EV118" s="111"/>
      <c r="EW118" s="111"/>
      <c r="EX118" s="159"/>
      <c r="EY118" s="112"/>
      <c r="EZ118" s="112"/>
      <c r="FD118" s="163"/>
      <c r="FE118" s="162"/>
      <c r="FF118" s="162"/>
      <c r="FG118" s="162"/>
      <c r="FH118" s="162"/>
      <c r="FI118" s="162"/>
      <c r="FJ118" s="162"/>
      <c r="FK118" s="162"/>
      <c r="FL118" s="162"/>
      <c r="FM118" s="162"/>
      <c r="FN118" s="162"/>
      <c r="FO118" s="162"/>
      <c r="FP118" s="161"/>
      <c r="FQ118" s="159"/>
      <c r="FR118" s="160"/>
      <c r="FS118" s="160"/>
      <c r="FT118" s="159"/>
      <c r="FU118" s="111"/>
      <c r="FV118" s="159"/>
      <c r="FW118" s="112"/>
      <c r="FX118" s="112"/>
    </row>
    <row r="119" spans="1:180" ht="15.75" customHeight="1" outlineLevel="2" x14ac:dyDescent="0.3">
      <c r="A119" s="150"/>
      <c r="B119" s="577"/>
      <c r="C119" s="913" t="str">
        <f t="shared" si="128"/>
        <v>SA18</v>
      </c>
      <c r="D119" s="946" t="s">
        <v>430</v>
      </c>
      <c r="E119" s="755"/>
      <c r="F119" s="781"/>
      <c r="G119" s="782"/>
      <c r="H119" s="758"/>
      <c r="I119" s="760"/>
      <c r="J119" s="1136" t="s">
        <v>306</v>
      </c>
      <c r="K119" s="1137" t="s">
        <v>306</v>
      </c>
      <c r="L119" s="742">
        <v>0</v>
      </c>
      <c r="M119" s="743"/>
      <c r="N119" s="703"/>
      <c r="O119" s="590"/>
      <c r="P119" s="478">
        <f t="shared" ref="P119:P120" si="137">N119*$L119</f>
        <v>0</v>
      </c>
      <c r="Q119" s="111"/>
      <c r="R119" s="111"/>
      <c r="S119" s="713">
        <f t="shared" ref="S119:S120" si="138">L119</f>
        <v>0</v>
      </c>
      <c r="T119" s="171">
        <f t="shared" ref="T119:T120" si="139">N119</f>
        <v>0</v>
      </c>
      <c r="U119" s="223">
        <f t="shared" ref="U119:U120" si="140">S119*T119</f>
        <v>0</v>
      </c>
      <c r="V119" s="599"/>
      <c r="W119" s="714"/>
      <c r="Y119" s="713">
        <f t="shared" ref="Y119:Y120" si="141">S119*(1+$AC$97)</f>
        <v>0</v>
      </c>
      <c r="Z119" s="171">
        <f t="shared" ref="Z119:Z120" si="142">T119*(1-$AC$99)</f>
        <v>0</v>
      </c>
      <c r="AA119" s="223">
        <f t="shared" ref="AA119:AA120" si="143">Y119*Z119</f>
        <v>0</v>
      </c>
      <c r="AB119" s="597"/>
      <c r="AC119" s="714"/>
      <c r="AE119" s="713">
        <f t="shared" ref="AE119:AE120" si="144">Y119*(1+$AI$97)</f>
        <v>0</v>
      </c>
      <c r="AF119" s="603">
        <f t="shared" ref="AF119:AF120" si="145">Z119*(1-$AI$99)</f>
        <v>0</v>
      </c>
      <c r="AG119" s="223">
        <f t="shared" ref="AG119:AG120" si="146">AE119*AF119</f>
        <v>0</v>
      </c>
      <c r="AH119" s="599"/>
      <c r="AI119" s="714"/>
      <c r="AK119" s="713">
        <f t="shared" ref="AK119:AK120" si="147">AE119*(1+$AO$97)</f>
        <v>0</v>
      </c>
      <c r="AL119" s="171">
        <f t="shared" ref="AL119:AL120" si="148">AF119*(1-$AO$99)</f>
        <v>0</v>
      </c>
      <c r="AM119" s="223">
        <f t="shared" ref="AM119:AM120" si="149">AK119*AL119</f>
        <v>0</v>
      </c>
      <c r="AN119" s="597"/>
      <c r="AO119" s="714"/>
      <c r="AT119" s="111"/>
      <c r="AU119" s="169">
        <f t="shared" ref="AU119:AU120" si="150">AK119*(1+$AY$97)</f>
        <v>0</v>
      </c>
      <c r="AV119" s="171">
        <f t="shared" ref="AV119:AV120" si="151">AL119*(1-$AY$99)</f>
        <v>0</v>
      </c>
      <c r="AW119" s="170">
        <f t="shared" ref="AW119:AW120" si="152">AU119*AV119</f>
        <v>0</v>
      </c>
      <c r="AX119" s="165"/>
      <c r="AY119" s="111"/>
      <c r="BA119" s="169">
        <f t="shared" ref="BA119:BA120" si="153">AU119*(1+$BE$97)</f>
        <v>0</v>
      </c>
      <c r="BB119" s="171">
        <f t="shared" ref="BB119:BB120" si="154">AV119*(1-$BE$99)</f>
        <v>0</v>
      </c>
      <c r="BC119" s="170">
        <f t="shared" ref="BC119:BC120" si="155">BA119*BB119</f>
        <v>0</v>
      </c>
      <c r="BD119" s="165"/>
      <c r="BE119" s="111"/>
      <c r="BG119" s="169">
        <f t="shared" ref="BG119:BG120" si="156">BA119*(1+$BK$97)</f>
        <v>0</v>
      </c>
      <c r="BH119" s="171">
        <f t="shared" ref="BH119:BH120" si="157">BB119*(1-$BK$99)</f>
        <v>0</v>
      </c>
      <c r="BI119" s="170">
        <f t="shared" ref="BI119:BI120" si="158">BG119*BH119</f>
        <v>0</v>
      </c>
      <c r="BJ119" s="165"/>
      <c r="BK119" s="111"/>
      <c r="BM119" s="169">
        <f t="shared" ref="BM119:BM120" si="159">BG119*(1+$BQ$97)</f>
        <v>0</v>
      </c>
      <c r="BN119" s="171">
        <f t="shared" ref="BN119:BN120" si="160">BH119*(1-$BQ$99)</f>
        <v>0</v>
      </c>
      <c r="BO119" s="170">
        <f t="shared" ref="BO119:BO120" si="161">BM119*BN119</f>
        <v>0</v>
      </c>
      <c r="BP119" s="165"/>
      <c r="BQ119" s="111"/>
      <c r="BV119" s="111"/>
      <c r="BW119" s="169">
        <f t="shared" ref="BW119:BW120" si="162">BM119*(1+$CA$97)</f>
        <v>0</v>
      </c>
      <c r="BX119" s="171">
        <f t="shared" ref="BX119:BX120" si="163">BN119*(1-$CA$99)</f>
        <v>0</v>
      </c>
      <c r="BY119" s="170">
        <f t="shared" ref="BY119:BY120" si="164">BW119*BX119</f>
        <v>0</v>
      </c>
      <c r="BZ119" s="165"/>
      <c r="CA119" s="111"/>
      <c r="CC119" s="169">
        <f t="shared" ref="CC119:CC120" si="165">BW119*(1+$CG$97)</f>
        <v>0</v>
      </c>
      <c r="CD119" s="171">
        <f t="shared" ref="CD119:CD120" si="166">BX119*(1-$CG$99)</f>
        <v>0</v>
      </c>
      <c r="CE119" s="170">
        <f t="shared" ref="CE119:CE120" si="167">CC119*CD119</f>
        <v>0</v>
      </c>
      <c r="CF119" s="165"/>
      <c r="CG119" s="111"/>
      <c r="CI119" s="169">
        <f t="shared" ref="CI119:CI120" si="168">CC119*(1+$CM$97)</f>
        <v>0</v>
      </c>
      <c r="CJ119" s="171">
        <f t="shared" ref="CJ119:CJ120" si="169">CD119*(1-$CM$99)</f>
        <v>0</v>
      </c>
      <c r="CK119" s="170">
        <f t="shared" ref="CK119:CK120" si="170">CI119*CJ119</f>
        <v>0</v>
      </c>
      <c r="CL119" s="165"/>
      <c r="CM119" s="111"/>
      <c r="CO119" s="169">
        <f t="shared" ref="CO119:CO120" si="171">CI119*(1+$CS$97)</f>
        <v>0</v>
      </c>
      <c r="CP119" s="171">
        <f t="shared" ref="CP119:CP120" si="172">CJ119*(1-$CS$99)</f>
        <v>0</v>
      </c>
      <c r="CQ119" s="170">
        <f t="shared" ref="CQ119:CQ120" si="173">CO119*CP119</f>
        <v>0</v>
      </c>
      <c r="CR119" s="165"/>
      <c r="CS119" s="111"/>
      <c r="CX119" s="111"/>
      <c r="CY119" s="169">
        <f t="shared" si="129"/>
        <v>0</v>
      </c>
      <c r="CZ119" s="171">
        <f t="shared" si="130"/>
        <v>0</v>
      </c>
      <c r="DA119" s="170">
        <f t="shared" ref="DA119:DA120" si="174">CY119*CZ119</f>
        <v>0</v>
      </c>
      <c r="DB119" s="165"/>
      <c r="DC119" s="111"/>
      <c r="DE119" s="169">
        <f t="shared" si="131"/>
        <v>0</v>
      </c>
      <c r="DF119" s="171">
        <f t="shared" si="132"/>
        <v>0</v>
      </c>
      <c r="DG119" s="170">
        <f t="shared" ref="DG119:DG120" si="175">DE119*DF119</f>
        <v>0</v>
      </c>
      <c r="DH119" s="165"/>
      <c r="DI119" s="111"/>
      <c r="DK119" s="169">
        <f t="shared" si="133"/>
        <v>0</v>
      </c>
      <c r="DL119" s="171">
        <f t="shared" si="134"/>
        <v>0</v>
      </c>
      <c r="DM119" s="170">
        <f t="shared" ref="DM119:DM120" si="176">DK119*DL119</f>
        <v>0</v>
      </c>
      <c r="DN119" s="165"/>
      <c r="DO119" s="111"/>
      <c r="DQ119" s="169">
        <f t="shared" si="135"/>
        <v>0</v>
      </c>
      <c r="DR119" s="171">
        <f t="shared" si="136"/>
        <v>0</v>
      </c>
      <c r="DS119" s="170">
        <f t="shared" ref="DS119:DS120" si="177">DQ119*DR119</f>
        <v>0</v>
      </c>
      <c r="DT119" s="165"/>
      <c r="DU119" s="111"/>
      <c r="DZ119" s="111"/>
      <c r="EA119" s="726"/>
      <c r="EB119" s="486"/>
      <c r="EC119" s="150"/>
      <c r="ED119" s="144"/>
      <c r="EF119" s="163"/>
      <c r="EG119" s="162"/>
      <c r="EH119" s="162"/>
      <c r="EI119" s="162"/>
      <c r="EJ119" s="162"/>
      <c r="EK119" s="162"/>
      <c r="EL119" s="162"/>
      <c r="EM119" s="162"/>
      <c r="EN119" s="162"/>
      <c r="EO119" s="162"/>
      <c r="EP119" s="162"/>
      <c r="EQ119" s="162"/>
      <c r="ER119" s="161"/>
      <c r="ES119" s="159"/>
      <c r="ET119" s="160"/>
      <c r="EU119" s="160"/>
      <c r="EV119" s="111"/>
      <c r="EW119" s="111"/>
      <c r="EX119" s="159"/>
      <c r="EY119" s="112"/>
      <c r="EZ119" s="112"/>
      <c r="FD119" s="163"/>
      <c r="FE119" s="162"/>
      <c r="FF119" s="162"/>
      <c r="FG119" s="162"/>
      <c r="FH119" s="162"/>
      <c r="FI119" s="162"/>
      <c r="FJ119" s="162"/>
      <c r="FK119" s="162"/>
      <c r="FL119" s="162"/>
      <c r="FM119" s="162"/>
      <c r="FN119" s="162"/>
      <c r="FO119" s="162"/>
      <c r="FP119" s="161"/>
      <c r="FQ119" s="159"/>
      <c r="FR119" s="160"/>
      <c r="FS119" s="160"/>
      <c r="FT119" s="159"/>
      <c r="FU119" s="111"/>
      <c r="FV119" s="159"/>
      <c r="FW119" s="112"/>
      <c r="FX119" s="112"/>
    </row>
    <row r="120" spans="1:180" ht="21.75" customHeight="1" outlineLevel="2" x14ac:dyDescent="0.3">
      <c r="A120" s="150"/>
      <c r="B120" s="577"/>
      <c r="C120" s="913" t="str">
        <f t="shared" si="128"/>
        <v>SA19</v>
      </c>
      <c r="D120" s="946" t="s">
        <v>431</v>
      </c>
      <c r="E120" s="755"/>
      <c r="F120" s="781"/>
      <c r="G120" s="782"/>
      <c r="H120" s="758"/>
      <c r="I120" s="759"/>
      <c r="J120" s="1136" t="s">
        <v>306</v>
      </c>
      <c r="K120" s="1137" t="s">
        <v>306</v>
      </c>
      <c r="L120" s="682">
        <v>0</v>
      </c>
      <c r="M120" s="111"/>
      <c r="N120" s="703"/>
      <c r="O120" s="590"/>
      <c r="P120" s="478">
        <f t="shared" si="137"/>
        <v>0</v>
      </c>
      <c r="Q120" s="111"/>
      <c r="R120" s="111"/>
      <c r="S120" s="713">
        <f t="shared" si="138"/>
        <v>0</v>
      </c>
      <c r="T120" s="171">
        <f t="shared" si="139"/>
        <v>0</v>
      </c>
      <c r="U120" s="223">
        <f t="shared" si="140"/>
        <v>0</v>
      </c>
      <c r="V120" s="599"/>
      <c r="W120" s="714"/>
      <c r="Y120" s="713">
        <f t="shared" si="141"/>
        <v>0</v>
      </c>
      <c r="Z120" s="171">
        <f t="shared" si="142"/>
        <v>0</v>
      </c>
      <c r="AA120" s="223">
        <f t="shared" si="143"/>
        <v>0</v>
      </c>
      <c r="AB120" s="597"/>
      <c r="AC120" s="714"/>
      <c r="AE120" s="713">
        <f t="shared" si="144"/>
        <v>0</v>
      </c>
      <c r="AF120" s="603">
        <f t="shared" si="145"/>
        <v>0</v>
      </c>
      <c r="AG120" s="223">
        <f t="shared" si="146"/>
        <v>0</v>
      </c>
      <c r="AH120" s="599"/>
      <c r="AI120" s="714"/>
      <c r="AK120" s="713">
        <f t="shared" si="147"/>
        <v>0</v>
      </c>
      <c r="AL120" s="171">
        <f t="shared" si="148"/>
        <v>0</v>
      </c>
      <c r="AM120" s="223">
        <f t="shared" si="149"/>
        <v>0</v>
      </c>
      <c r="AN120" s="597"/>
      <c r="AO120" s="714"/>
      <c r="AT120" s="111"/>
      <c r="AU120" s="169">
        <f t="shared" si="150"/>
        <v>0</v>
      </c>
      <c r="AV120" s="171">
        <f t="shared" si="151"/>
        <v>0</v>
      </c>
      <c r="AW120" s="170">
        <f t="shared" si="152"/>
        <v>0</v>
      </c>
      <c r="AX120" s="165"/>
      <c r="AY120" s="111"/>
      <c r="BA120" s="169">
        <f t="shared" si="153"/>
        <v>0</v>
      </c>
      <c r="BB120" s="171">
        <f t="shared" si="154"/>
        <v>0</v>
      </c>
      <c r="BC120" s="170">
        <f t="shared" si="155"/>
        <v>0</v>
      </c>
      <c r="BD120" s="165"/>
      <c r="BE120" s="111"/>
      <c r="BG120" s="169">
        <f t="shared" si="156"/>
        <v>0</v>
      </c>
      <c r="BH120" s="171">
        <f t="shared" si="157"/>
        <v>0</v>
      </c>
      <c r="BI120" s="170">
        <f t="shared" si="158"/>
        <v>0</v>
      </c>
      <c r="BJ120" s="165"/>
      <c r="BK120" s="111"/>
      <c r="BM120" s="169">
        <f t="shared" si="159"/>
        <v>0</v>
      </c>
      <c r="BN120" s="171">
        <f t="shared" si="160"/>
        <v>0</v>
      </c>
      <c r="BO120" s="170">
        <f t="shared" si="161"/>
        <v>0</v>
      </c>
      <c r="BP120" s="165"/>
      <c r="BQ120" s="111"/>
      <c r="BV120" s="111"/>
      <c r="BW120" s="169">
        <f t="shared" si="162"/>
        <v>0</v>
      </c>
      <c r="BX120" s="171">
        <f t="shared" si="163"/>
        <v>0</v>
      </c>
      <c r="BY120" s="170">
        <f t="shared" si="164"/>
        <v>0</v>
      </c>
      <c r="BZ120" s="165"/>
      <c r="CA120" s="111"/>
      <c r="CC120" s="169">
        <f t="shared" si="165"/>
        <v>0</v>
      </c>
      <c r="CD120" s="171">
        <f t="shared" si="166"/>
        <v>0</v>
      </c>
      <c r="CE120" s="170">
        <f t="shared" si="167"/>
        <v>0</v>
      </c>
      <c r="CF120" s="165"/>
      <c r="CG120" s="111"/>
      <c r="CI120" s="169">
        <f t="shared" si="168"/>
        <v>0</v>
      </c>
      <c r="CJ120" s="171">
        <f t="shared" si="169"/>
        <v>0</v>
      </c>
      <c r="CK120" s="170">
        <f t="shared" si="170"/>
        <v>0</v>
      </c>
      <c r="CL120" s="165"/>
      <c r="CM120" s="111"/>
      <c r="CO120" s="169">
        <f t="shared" si="171"/>
        <v>0</v>
      </c>
      <c r="CP120" s="171">
        <f t="shared" si="172"/>
        <v>0</v>
      </c>
      <c r="CQ120" s="170">
        <f t="shared" si="173"/>
        <v>0</v>
      </c>
      <c r="CR120" s="165"/>
      <c r="CS120" s="111"/>
      <c r="CX120" s="111"/>
      <c r="CY120" s="169">
        <f t="shared" si="129"/>
        <v>0</v>
      </c>
      <c r="CZ120" s="171">
        <f t="shared" si="130"/>
        <v>0</v>
      </c>
      <c r="DA120" s="170">
        <f t="shared" si="174"/>
        <v>0</v>
      </c>
      <c r="DB120" s="165"/>
      <c r="DC120" s="111"/>
      <c r="DE120" s="169">
        <f t="shared" si="131"/>
        <v>0</v>
      </c>
      <c r="DF120" s="171">
        <f t="shared" si="132"/>
        <v>0</v>
      </c>
      <c r="DG120" s="170">
        <f t="shared" si="175"/>
        <v>0</v>
      </c>
      <c r="DH120" s="165"/>
      <c r="DI120" s="111"/>
      <c r="DK120" s="169">
        <f t="shared" si="133"/>
        <v>0</v>
      </c>
      <c r="DL120" s="171">
        <f t="shared" si="134"/>
        <v>0</v>
      </c>
      <c r="DM120" s="170">
        <f t="shared" si="176"/>
        <v>0</v>
      </c>
      <c r="DN120" s="165"/>
      <c r="DO120" s="111"/>
      <c r="DQ120" s="169">
        <f t="shared" si="135"/>
        <v>0</v>
      </c>
      <c r="DR120" s="171">
        <f t="shared" si="136"/>
        <v>0</v>
      </c>
      <c r="DS120" s="170">
        <f t="shared" si="177"/>
        <v>0</v>
      </c>
      <c r="DT120" s="165"/>
      <c r="DU120" s="111"/>
      <c r="DZ120" s="111"/>
      <c r="EA120" s="726"/>
      <c r="EB120" s="486"/>
      <c r="EC120" s="150"/>
      <c r="ED120" s="144"/>
      <c r="EF120" s="163"/>
      <c r="EG120" s="162"/>
      <c r="EH120" s="162"/>
      <c r="EI120" s="162"/>
      <c r="EJ120" s="162"/>
      <c r="EK120" s="162"/>
      <c r="EL120" s="162"/>
      <c r="EM120" s="162"/>
      <c r="EN120" s="162"/>
      <c r="EO120" s="162"/>
      <c r="EP120" s="162"/>
      <c r="EQ120" s="162"/>
      <c r="ER120" s="161"/>
      <c r="ES120" s="159"/>
      <c r="ET120" s="160"/>
      <c r="EU120" s="160"/>
      <c r="EV120" s="111"/>
      <c r="EW120" s="111"/>
      <c r="EX120" s="159"/>
      <c r="EY120" s="112"/>
      <c r="EZ120" s="112"/>
      <c r="FD120" s="163"/>
      <c r="FE120" s="162"/>
      <c r="FF120" s="162"/>
      <c r="FG120" s="162"/>
      <c r="FH120" s="162"/>
      <c r="FI120" s="162"/>
      <c r="FJ120" s="162"/>
      <c r="FK120" s="162"/>
      <c r="FL120" s="162"/>
      <c r="FM120" s="162"/>
      <c r="FN120" s="162"/>
      <c r="FO120" s="162"/>
      <c r="FP120" s="161"/>
      <c r="FQ120" s="159"/>
      <c r="FR120" s="160"/>
      <c r="FS120" s="160"/>
      <c r="FT120" s="159"/>
      <c r="FU120" s="111"/>
      <c r="FV120" s="159"/>
      <c r="FW120" s="112"/>
      <c r="FX120" s="112"/>
    </row>
    <row r="121" spans="1:180" s="459" customFormat="1" ht="16" customHeight="1" outlineLevel="1" x14ac:dyDescent="0.3">
      <c r="A121" s="608"/>
      <c r="B121" s="577"/>
      <c r="C121" s="921"/>
      <c r="D121" s="948"/>
      <c r="E121" s="761"/>
      <c r="F121" s="784"/>
      <c r="G121" s="762"/>
      <c r="H121" s="764"/>
      <c r="I121" s="765"/>
      <c r="J121" s="663"/>
      <c r="K121" s="663"/>
      <c r="L121" s="676"/>
      <c r="M121" s="605"/>
      <c r="N121" s="701"/>
      <c r="O121" s="609"/>
      <c r="P121" s="702"/>
      <c r="Q121" s="605"/>
      <c r="R121" s="605"/>
      <c r="S121" s="716"/>
      <c r="T121" s="610"/>
      <c r="U121" s="605"/>
      <c r="V121" s="606"/>
      <c r="W121" s="717"/>
      <c r="Y121" s="716"/>
      <c r="Z121" s="610"/>
      <c r="AA121" s="604"/>
      <c r="AB121" s="604"/>
      <c r="AC121" s="723"/>
      <c r="AE121" s="716"/>
      <c r="AF121" s="604"/>
      <c r="AG121" s="605"/>
      <c r="AH121" s="607"/>
      <c r="AI121" s="717"/>
      <c r="AK121" s="716"/>
      <c r="AL121" s="604"/>
      <c r="AM121" s="605"/>
      <c r="AN121" s="605"/>
      <c r="AO121" s="717"/>
      <c r="AT121" s="605"/>
      <c r="AU121" s="610"/>
      <c r="AV121" s="610"/>
      <c r="AW121" s="604"/>
      <c r="AX121" s="604"/>
      <c r="AY121" s="604"/>
      <c r="BA121" s="610"/>
      <c r="BB121" s="610"/>
      <c r="BC121" s="604"/>
      <c r="BD121" s="604"/>
      <c r="BE121" s="604"/>
      <c r="BG121" s="610"/>
      <c r="BH121" s="604"/>
      <c r="BI121" s="605"/>
      <c r="BJ121" s="605"/>
      <c r="BK121" s="605"/>
      <c r="BM121" s="610"/>
      <c r="BN121" s="604"/>
      <c r="BO121" s="605"/>
      <c r="BP121" s="605"/>
      <c r="BQ121" s="605"/>
      <c r="BV121" s="605"/>
      <c r="BW121" s="610"/>
      <c r="BX121" s="610"/>
      <c r="BY121" s="604"/>
      <c r="BZ121" s="604"/>
      <c r="CA121" s="604"/>
      <c r="CC121" s="610"/>
      <c r="CD121" s="610"/>
      <c r="CE121" s="604"/>
      <c r="CF121" s="604"/>
      <c r="CG121" s="604"/>
      <c r="CI121" s="610"/>
      <c r="CJ121" s="604"/>
      <c r="CK121" s="605"/>
      <c r="CL121" s="605"/>
      <c r="CM121" s="605"/>
      <c r="CO121" s="610"/>
      <c r="CP121" s="604"/>
      <c r="CQ121" s="605"/>
      <c r="CR121" s="605"/>
      <c r="CS121" s="605"/>
      <c r="CX121" s="605"/>
      <c r="CY121" s="610"/>
      <c r="CZ121" s="610"/>
      <c r="DA121" s="604"/>
      <c r="DB121" s="604"/>
      <c r="DC121" s="604"/>
      <c r="DE121" s="610"/>
      <c r="DF121" s="610"/>
      <c r="DG121" s="604"/>
      <c r="DH121" s="604"/>
      <c r="DI121" s="604"/>
      <c r="DK121" s="610"/>
      <c r="DL121" s="604"/>
      <c r="DM121" s="605"/>
      <c r="DN121" s="605"/>
      <c r="DO121" s="605"/>
      <c r="DQ121" s="610"/>
      <c r="DR121" s="604"/>
      <c r="DS121" s="605"/>
      <c r="DT121" s="605"/>
      <c r="DU121" s="605"/>
      <c r="DZ121" s="605"/>
      <c r="EA121" s="726"/>
      <c r="EB121" s="486"/>
      <c r="EC121" s="608"/>
      <c r="ED121" s="576"/>
      <c r="EF121" s="611"/>
      <c r="EG121" s="612"/>
      <c r="EH121" s="612"/>
      <c r="EI121" s="612"/>
      <c r="EJ121" s="612"/>
      <c r="EK121" s="612"/>
      <c r="EL121" s="612"/>
      <c r="EM121" s="612"/>
      <c r="EN121" s="612"/>
      <c r="EO121" s="612"/>
      <c r="EP121" s="612"/>
      <c r="EQ121" s="612"/>
      <c r="ER121" s="613"/>
      <c r="ES121" s="614"/>
      <c r="ET121" s="615"/>
      <c r="EU121" s="615"/>
      <c r="EV121" s="605"/>
      <c r="EW121" s="605"/>
      <c r="EX121" s="614"/>
      <c r="EY121" s="616"/>
      <c r="EZ121" s="616"/>
      <c r="FD121" s="611"/>
      <c r="FE121" s="612"/>
      <c r="FF121" s="612"/>
      <c r="FG121" s="612"/>
      <c r="FH121" s="612"/>
      <c r="FI121" s="612"/>
      <c r="FJ121" s="612"/>
      <c r="FK121" s="612"/>
      <c r="FL121" s="612"/>
      <c r="FM121" s="612"/>
      <c r="FN121" s="612"/>
      <c r="FO121" s="612"/>
      <c r="FP121" s="613"/>
      <c r="FQ121" s="614"/>
      <c r="FR121" s="615"/>
      <c r="FS121" s="615"/>
      <c r="FT121" s="614"/>
      <c r="FU121" s="605"/>
      <c r="FV121" s="614"/>
      <c r="FW121" s="616"/>
      <c r="FX121" s="616"/>
    </row>
    <row r="122" spans="1:180" ht="15.75" customHeight="1" outlineLevel="1" collapsed="1" x14ac:dyDescent="0.3">
      <c r="A122" s="150"/>
      <c r="B122" s="577"/>
      <c r="C122" s="913" t="str">
        <f t="shared" ref="C122:C127" si="178">"SA" &amp; ROW(C122)-ROW($C$100)-1</f>
        <v>SA21</v>
      </c>
      <c r="D122" s="1041" t="s">
        <v>432</v>
      </c>
      <c r="E122" s="1053"/>
      <c r="F122" s="1054"/>
      <c r="G122" s="1055"/>
      <c r="H122" s="1056"/>
      <c r="I122" s="1057" t="s">
        <v>326</v>
      </c>
      <c r="J122" s="659"/>
      <c r="K122" s="659"/>
      <c r="L122" s="674"/>
      <c r="M122" s="687"/>
      <c r="N122" s="698">
        <f>SUM(N123:N127)</f>
        <v>0</v>
      </c>
      <c r="O122" s="589">
        <f>SUM(O123:O127)</f>
        <v>0</v>
      </c>
      <c r="P122" s="478">
        <f>SUM(P123:P127)</f>
        <v>0</v>
      </c>
      <c r="Q122" s="111"/>
      <c r="R122" s="111"/>
      <c r="S122" s="712"/>
      <c r="T122" s="589">
        <f>SUM(T123:T125)</f>
        <v>0</v>
      </c>
      <c r="U122" s="223">
        <f>SUM(U123:U127)</f>
        <v>0</v>
      </c>
      <c r="V122" s="598"/>
      <c r="W122" s="478">
        <f>U122*V122</f>
        <v>0</v>
      </c>
      <c r="Y122" s="712"/>
      <c r="Z122" s="589">
        <f>SUM(Z123:Z127)</f>
        <v>0</v>
      </c>
      <c r="AA122" s="223">
        <f>SUM(AA123:AA127)</f>
        <v>0</v>
      </c>
      <c r="AB122" s="596"/>
      <c r="AC122" s="478">
        <f>AA122*AB122</f>
        <v>0</v>
      </c>
      <c r="AE122" s="712"/>
      <c r="AF122" s="589">
        <f>SUM(AF123:AF127)</f>
        <v>0</v>
      </c>
      <c r="AG122" s="223">
        <f>SUM(AG123:AG127)</f>
        <v>0</v>
      </c>
      <c r="AH122" s="598"/>
      <c r="AI122" s="478">
        <f>AG122*AH122</f>
        <v>0</v>
      </c>
      <c r="AK122" s="712"/>
      <c r="AL122" s="589">
        <f>SUM(AL123:AL127)</f>
        <v>0</v>
      </c>
      <c r="AM122" s="223">
        <f>SUM(AM123:AM127)</f>
        <v>0</v>
      </c>
      <c r="AN122" s="596"/>
      <c r="AO122" s="478">
        <f>AM122*AN122</f>
        <v>0</v>
      </c>
      <c r="AT122" s="111"/>
      <c r="AU122" s="173"/>
      <c r="AV122" s="172">
        <f>SUM(AV123:AV127)</f>
        <v>0</v>
      </c>
      <c r="AW122" s="170">
        <f>SUM(AW123:AW127)</f>
        <v>0</v>
      </c>
      <c r="AX122" s="170"/>
      <c r="AY122" s="170">
        <f>AW122*AX122</f>
        <v>0</v>
      </c>
      <c r="BA122" s="173"/>
      <c r="BB122" s="172">
        <f>SUM(BB123:BB127)</f>
        <v>0</v>
      </c>
      <c r="BC122" s="170">
        <f>SUM(BC123:BC127)</f>
        <v>0</v>
      </c>
      <c r="BD122" s="170"/>
      <c r="BE122" s="170">
        <f>BC122*BD122</f>
        <v>0</v>
      </c>
      <c r="BG122" s="173"/>
      <c r="BH122" s="172">
        <f>SUM(BH123:BH127)</f>
        <v>0</v>
      </c>
      <c r="BI122" s="170">
        <f>SUM(BI123:BI127)</f>
        <v>0</v>
      </c>
      <c r="BJ122" s="170"/>
      <c r="BK122" s="170">
        <f>BI122*BJ122</f>
        <v>0</v>
      </c>
      <c r="BM122" s="173"/>
      <c r="BN122" s="172">
        <f>SUM(BN123:BN127)</f>
        <v>0</v>
      </c>
      <c r="BO122" s="170">
        <f>SUM(BO123:BO127)</f>
        <v>0</v>
      </c>
      <c r="BP122" s="170"/>
      <c r="BQ122" s="170">
        <f>BO122*BP122</f>
        <v>0</v>
      </c>
      <c r="BV122" s="111"/>
      <c r="BW122" s="173"/>
      <c r="BX122" s="172">
        <f>SUM(BX123:BX127)</f>
        <v>0</v>
      </c>
      <c r="BY122" s="170">
        <f>SUM(BY123:BY127)</f>
        <v>0</v>
      </c>
      <c r="BZ122" s="170"/>
      <c r="CA122" s="170">
        <f>BY122*BZ122</f>
        <v>0</v>
      </c>
      <c r="CC122" s="173"/>
      <c r="CD122" s="172">
        <f>SUM(CD123:CD127)</f>
        <v>0</v>
      </c>
      <c r="CE122" s="170">
        <f>SUM(CE123:CE127)</f>
        <v>0</v>
      </c>
      <c r="CF122" s="170"/>
      <c r="CG122" s="170">
        <f>CE122*CF122</f>
        <v>0</v>
      </c>
      <c r="CI122" s="173"/>
      <c r="CJ122" s="172">
        <f>SUM(CJ123:CJ127)</f>
        <v>0</v>
      </c>
      <c r="CK122" s="170">
        <f>SUM(CK123:CK127)</f>
        <v>0</v>
      </c>
      <c r="CL122" s="170"/>
      <c r="CM122" s="170">
        <f>CK122*CL122</f>
        <v>0</v>
      </c>
      <c r="CO122" s="173"/>
      <c r="CP122" s="172">
        <f>SUM(CP123:CP127)</f>
        <v>0</v>
      </c>
      <c r="CQ122" s="170">
        <f>SUM(CQ123:CQ127)</f>
        <v>0</v>
      </c>
      <c r="CR122" s="170"/>
      <c r="CS122" s="170">
        <f>CQ122*CR122</f>
        <v>0</v>
      </c>
      <c r="CX122" s="111"/>
      <c r="CY122" s="173"/>
      <c r="CZ122" s="172">
        <f>SUM(CZ123:CZ127)</f>
        <v>0</v>
      </c>
      <c r="DA122" s="170">
        <f>SUM(DA123:DA127)</f>
        <v>0</v>
      </c>
      <c r="DB122" s="170"/>
      <c r="DC122" s="170">
        <f>DA122*DB122</f>
        <v>0</v>
      </c>
      <c r="DE122" s="173"/>
      <c r="DF122" s="172">
        <f>SUM(DF123:DF127)</f>
        <v>0</v>
      </c>
      <c r="DG122" s="170">
        <f>SUM(DG123:DG127)</f>
        <v>0</v>
      </c>
      <c r="DH122" s="170"/>
      <c r="DI122" s="170">
        <f>DG122*DH122</f>
        <v>0</v>
      </c>
      <c r="DK122" s="173"/>
      <c r="DL122" s="172">
        <f>SUM(DL123:DL127)</f>
        <v>0</v>
      </c>
      <c r="DM122" s="170">
        <f>SUM(DM123:DM127)</f>
        <v>0</v>
      </c>
      <c r="DN122" s="170"/>
      <c r="DO122" s="170">
        <f>DM122*DN122</f>
        <v>0</v>
      </c>
      <c r="DQ122" s="173"/>
      <c r="DR122" s="172">
        <f>SUM(DR123:DR127)</f>
        <v>0</v>
      </c>
      <c r="DS122" s="170">
        <f>SUM(DS123:DS127)</f>
        <v>0</v>
      </c>
      <c r="DT122" s="170"/>
      <c r="DU122" s="170">
        <f>DS122*DT122</f>
        <v>0</v>
      </c>
      <c r="DZ122" s="111"/>
      <c r="EA122" s="726">
        <f>SUMPRODUCT((S$100:DU$100=V$100)*(S122:DU122))</f>
        <v>0</v>
      </c>
      <c r="EB122" s="486">
        <f>SUMPRODUCT((S$100:DU$100=W$100)*(S122:DU122))</f>
        <v>0</v>
      </c>
      <c r="EC122" s="150"/>
      <c r="ED122" s="144"/>
      <c r="EF122" s="163"/>
      <c r="EG122" s="162"/>
      <c r="EH122" s="162"/>
      <c r="EI122" s="162"/>
      <c r="EJ122" s="162"/>
      <c r="EK122" s="162"/>
      <c r="EL122" s="162"/>
      <c r="EM122" s="162"/>
      <c r="EN122" s="162"/>
      <c r="EO122" s="162"/>
      <c r="EP122" s="162"/>
      <c r="EQ122" s="162"/>
      <c r="ER122" s="161"/>
      <c r="ES122" s="159"/>
      <c r="ET122" s="160"/>
      <c r="EU122" s="160"/>
      <c r="EV122" s="111"/>
      <c r="EW122" s="111"/>
      <c r="EX122" s="159"/>
      <c r="EY122" s="112"/>
      <c r="EZ122" s="112"/>
      <c r="FD122" s="163"/>
      <c r="FE122" s="162"/>
      <c r="FF122" s="162"/>
      <c r="FG122" s="162"/>
      <c r="FH122" s="162"/>
      <c r="FI122" s="162"/>
      <c r="FJ122" s="162"/>
      <c r="FK122" s="162"/>
      <c r="FL122" s="162"/>
      <c r="FM122" s="162"/>
      <c r="FN122" s="162"/>
      <c r="FO122" s="162"/>
      <c r="FP122" s="161"/>
      <c r="FQ122" s="159"/>
      <c r="FR122" s="160"/>
      <c r="FS122" s="160"/>
      <c r="FT122" s="159"/>
      <c r="FU122" s="111"/>
      <c r="FV122" s="159"/>
      <c r="FW122" s="112"/>
      <c r="FX122" s="112"/>
    </row>
    <row r="123" spans="1:180" ht="17.25" customHeight="1" outlineLevel="2" x14ac:dyDescent="0.3">
      <c r="A123" s="150"/>
      <c r="B123" s="577"/>
      <c r="C123" s="932" t="str">
        <f t="shared" si="178"/>
        <v>SA22</v>
      </c>
      <c r="D123" s="946" t="s">
        <v>427</v>
      </c>
      <c r="E123" s="777"/>
      <c r="F123" s="787"/>
      <c r="G123" s="778"/>
      <c r="H123" s="780"/>
      <c r="I123" s="766"/>
      <c r="J123" s="1136" t="s">
        <v>306</v>
      </c>
      <c r="K123" s="1137" t="s">
        <v>306</v>
      </c>
      <c r="L123" s="679">
        <v>0</v>
      </c>
      <c r="M123" s="111"/>
      <c r="N123" s="696"/>
      <c r="O123" s="591"/>
      <c r="P123" s="478">
        <f>N123*$L123</f>
        <v>0</v>
      </c>
      <c r="Q123" s="111"/>
      <c r="R123" s="111"/>
      <c r="S123" s="713">
        <f>L123</f>
        <v>0</v>
      </c>
      <c r="T123" s="171">
        <v>0</v>
      </c>
      <c r="U123" s="223">
        <f>S123*T123</f>
        <v>0</v>
      </c>
      <c r="V123" s="599"/>
      <c r="W123" s="714"/>
      <c r="Y123" s="713">
        <f>S123*(1+$AC$97)</f>
        <v>0</v>
      </c>
      <c r="Z123" s="171">
        <f>T123*(1-$AC$99)</f>
        <v>0</v>
      </c>
      <c r="AA123" s="223">
        <f>Y123*Z123</f>
        <v>0</v>
      </c>
      <c r="AB123" s="597"/>
      <c r="AC123" s="714"/>
      <c r="AE123" s="713">
        <f>Y123*(1+$AI$97)</f>
        <v>0</v>
      </c>
      <c r="AF123" s="603">
        <f>Z123*(1-$AI$99)</f>
        <v>0</v>
      </c>
      <c r="AG123" s="223">
        <f>AE123*AF123</f>
        <v>0</v>
      </c>
      <c r="AH123" s="599"/>
      <c r="AI123" s="714"/>
      <c r="AK123" s="713">
        <f>AE123*(1+$AO$97)</f>
        <v>0</v>
      </c>
      <c r="AL123" s="171">
        <f>AF123*(1-$AO$99)</f>
        <v>0</v>
      </c>
      <c r="AM123" s="223">
        <f>AK123*AL123</f>
        <v>0</v>
      </c>
      <c r="AN123" s="597"/>
      <c r="AO123" s="714"/>
      <c r="AT123" s="111"/>
      <c r="AU123" s="169">
        <f>AK123*(1+$AY$97)</f>
        <v>0</v>
      </c>
      <c r="AV123" s="171">
        <f>AL123*(1-$AY$99)</f>
        <v>0</v>
      </c>
      <c r="AW123" s="170">
        <f>AU123*AV123</f>
        <v>0</v>
      </c>
      <c r="AX123" s="165"/>
      <c r="AY123" s="111"/>
      <c r="BA123" s="169">
        <f>AU123*(1+$BE$97)</f>
        <v>0</v>
      </c>
      <c r="BB123" s="171">
        <f>AV123*(1-$BE$99)</f>
        <v>0</v>
      </c>
      <c r="BC123" s="170">
        <f>BA123*BB123</f>
        <v>0</v>
      </c>
      <c r="BD123" s="165"/>
      <c r="BE123" s="111"/>
      <c r="BG123" s="169">
        <f>BA123*(1+$BK$97)</f>
        <v>0</v>
      </c>
      <c r="BH123" s="171">
        <f>BB123*(1-$BK$99)</f>
        <v>0</v>
      </c>
      <c r="BI123" s="170">
        <f>BG123*BH123</f>
        <v>0</v>
      </c>
      <c r="BJ123" s="165"/>
      <c r="BK123" s="111"/>
      <c r="BM123" s="169">
        <f>BG123*(1+$BQ$97)</f>
        <v>0</v>
      </c>
      <c r="BN123" s="171">
        <f>BH123*(1-$BQ$99)</f>
        <v>0</v>
      </c>
      <c r="BO123" s="170">
        <f>BM123*BN123</f>
        <v>0</v>
      </c>
      <c r="BP123" s="165"/>
      <c r="BQ123" s="111"/>
      <c r="BV123" s="111"/>
      <c r="BW123" s="169">
        <f>BM123*(1+$CA$97)</f>
        <v>0</v>
      </c>
      <c r="BX123" s="171">
        <f>BN123*(1-$CA$99)</f>
        <v>0</v>
      </c>
      <c r="BY123" s="170">
        <f>BW123*BX123</f>
        <v>0</v>
      </c>
      <c r="BZ123" s="165"/>
      <c r="CA123" s="111"/>
      <c r="CC123" s="169">
        <f>BW123*(1+$CG$97)</f>
        <v>0</v>
      </c>
      <c r="CD123" s="171">
        <f>BX123*(1-$CG$99)</f>
        <v>0</v>
      </c>
      <c r="CE123" s="170">
        <f>CC123*CD123</f>
        <v>0</v>
      </c>
      <c r="CF123" s="165"/>
      <c r="CG123" s="111"/>
      <c r="CI123" s="169">
        <f>CC123*(1+$CM$97)</f>
        <v>0</v>
      </c>
      <c r="CJ123" s="171">
        <f>CD123*(1-$CM$99)</f>
        <v>0</v>
      </c>
      <c r="CK123" s="170">
        <f>CI123*CJ123</f>
        <v>0</v>
      </c>
      <c r="CL123" s="165"/>
      <c r="CM123" s="111"/>
      <c r="CO123" s="169">
        <f>CI123*(1+$CS$97)</f>
        <v>0</v>
      </c>
      <c r="CP123" s="171">
        <f>CJ123*(1-$CS$99)</f>
        <v>0</v>
      </c>
      <c r="CQ123" s="170">
        <f>CO123*CP123</f>
        <v>0</v>
      </c>
      <c r="CR123" s="165"/>
      <c r="CS123" s="111"/>
      <c r="CX123" s="111"/>
      <c r="CY123" s="169">
        <f>CO123*(1+$DC$97)</f>
        <v>0</v>
      </c>
      <c r="CZ123" s="171">
        <f>CP123*(1-$DC$99)</f>
        <v>0</v>
      </c>
      <c r="DA123" s="170">
        <f>CY123*CZ123</f>
        <v>0</v>
      </c>
      <c r="DB123" s="165"/>
      <c r="DC123" s="111"/>
      <c r="DE123" s="169">
        <f>CY123*(1+$DI$97)</f>
        <v>0</v>
      </c>
      <c r="DF123" s="171">
        <f>CZ123*(1-$DI$99)</f>
        <v>0</v>
      </c>
      <c r="DG123" s="170">
        <f>DE123*DF123</f>
        <v>0</v>
      </c>
      <c r="DH123" s="165"/>
      <c r="DI123" s="111"/>
      <c r="DK123" s="169">
        <f>DE123*(1+$DO$97)</f>
        <v>0</v>
      </c>
      <c r="DL123" s="171">
        <f>DF123*(1-$DO$99)</f>
        <v>0</v>
      </c>
      <c r="DM123" s="170">
        <f>DK123*DL123</f>
        <v>0</v>
      </c>
      <c r="DN123" s="165"/>
      <c r="DO123" s="111"/>
      <c r="DQ123" s="169">
        <f>DK123*(1+$DU$97)</f>
        <v>0</v>
      </c>
      <c r="DR123" s="171">
        <f>DL123*(1-$DU$99)</f>
        <v>0</v>
      </c>
      <c r="DS123" s="170">
        <f>DQ123*DR123</f>
        <v>0</v>
      </c>
      <c r="DT123" s="165"/>
      <c r="DU123" s="111"/>
      <c r="DZ123" s="111"/>
      <c r="EA123" s="726"/>
      <c r="EB123" s="486"/>
      <c r="EC123" s="150"/>
      <c r="ED123" s="144"/>
      <c r="EF123" s="163"/>
      <c r="EG123" s="162"/>
      <c r="EH123" s="162"/>
      <c r="EI123" s="162"/>
      <c r="EJ123" s="162"/>
      <c r="EK123" s="162"/>
      <c r="EL123" s="162"/>
      <c r="EM123" s="162"/>
      <c r="EN123" s="162"/>
      <c r="EO123" s="162"/>
      <c r="EP123" s="162"/>
      <c r="EQ123" s="162"/>
      <c r="ER123" s="161"/>
      <c r="ES123" s="159"/>
      <c r="ET123" s="160"/>
      <c r="EU123" s="160"/>
      <c r="EV123" s="111"/>
      <c r="EW123" s="111"/>
      <c r="EX123" s="159"/>
      <c r="EY123" s="112"/>
      <c r="EZ123" s="112"/>
      <c r="FD123" s="163"/>
      <c r="FE123" s="162"/>
      <c r="FF123" s="162"/>
      <c r="FG123" s="162"/>
      <c r="FH123" s="162"/>
      <c r="FI123" s="162"/>
      <c r="FJ123" s="162"/>
      <c r="FK123" s="162"/>
      <c r="FL123" s="162"/>
      <c r="FM123" s="162"/>
      <c r="FN123" s="162"/>
      <c r="FO123" s="162"/>
      <c r="FP123" s="161"/>
      <c r="FQ123" s="159"/>
      <c r="FR123" s="160"/>
      <c r="FS123" s="160"/>
      <c r="FT123" s="159"/>
      <c r="FU123" s="111"/>
      <c r="FV123" s="159"/>
      <c r="FW123" s="112"/>
      <c r="FX123" s="112"/>
    </row>
    <row r="124" spans="1:180" ht="18.75" customHeight="1" outlineLevel="2" x14ac:dyDescent="0.3">
      <c r="A124" s="150"/>
      <c r="B124" s="577"/>
      <c r="C124" s="913" t="str">
        <f t="shared" si="178"/>
        <v>SA23</v>
      </c>
      <c r="D124" s="946" t="s">
        <v>428</v>
      </c>
      <c r="E124" s="785"/>
      <c r="F124" s="786"/>
      <c r="G124" s="768"/>
      <c r="H124" s="770"/>
      <c r="I124" s="771"/>
      <c r="J124" s="1136" t="s">
        <v>306</v>
      </c>
      <c r="K124" s="1137" t="s">
        <v>306</v>
      </c>
      <c r="L124" s="680">
        <v>0</v>
      </c>
      <c r="M124" s="111"/>
      <c r="N124" s="696"/>
      <c r="O124" s="591"/>
      <c r="P124" s="478">
        <f>N124*$L124</f>
        <v>0</v>
      </c>
      <c r="Q124" s="111"/>
      <c r="R124" s="111"/>
      <c r="S124" s="713">
        <f>L124</f>
        <v>0</v>
      </c>
      <c r="T124" s="171">
        <f>N124</f>
        <v>0</v>
      </c>
      <c r="U124" s="223">
        <f>S124*T124</f>
        <v>0</v>
      </c>
      <c r="V124" s="599"/>
      <c r="W124" s="714"/>
      <c r="Y124" s="713">
        <f>S124*(1+$AC$97)</f>
        <v>0</v>
      </c>
      <c r="Z124" s="171">
        <f>T124*(1-$AC$99)</f>
        <v>0</v>
      </c>
      <c r="AA124" s="223">
        <f>Y124*Z124</f>
        <v>0</v>
      </c>
      <c r="AB124" s="597"/>
      <c r="AC124" s="714"/>
      <c r="AE124" s="713">
        <f>Y124*(1+$AI$97)</f>
        <v>0</v>
      </c>
      <c r="AF124" s="603">
        <f>Z124*(1-$AI$99)</f>
        <v>0</v>
      </c>
      <c r="AG124" s="223">
        <f>AE124*AF124</f>
        <v>0</v>
      </c>
      <c r="AH124" s="599"/>
      <c r="AI124" s="714"/>
      <c r="AK124" s="713">
        <f>AE124*(1+$AO$97)</f>
        <v>0</v>
      </c>
      <c r="AL124" s="171">
        <f>AF124*(1-$AO$99)</f>
        <v>0</v>
      </c>
      <c r="AM124" s="223">
        <f>AK124*AL124</f>
        <v>0</v>
      </c>
      <c r="AN124" s="597"/>
      <c r="AO124" s="714"/>
      <c r="AT124" s="111"/>
      <c r="AU124" s="169">
        <f>AK124*(1+$AY$97)</f>
        <v>0</v>
      </c>
      <c r="AV124" s="171">
        <f>AL124*(1-$AY$99)</f>
        <v>0</v>
      </c>
      <c r="AW124" s="170">
        <f>AU124*AV124</f>
        <v>0</v>
      </c>
      <c r="AX124" s="165"/>
      <c r="AY124" s="111"/>
      <c r="BA124" s="169">
        <f>AU124*(1+$BE$97)</f>
        <v>0</v>
      </c>
      <c r="BB124" s="171">
        <f>AV124*(1-$BE$99)</f>
        <v>0</v>
      </c>
      <c r="BC124" s="170">
        <f>BA124*BB124</f>
        <v>0</v>
      </c>
      <c r="BD124" s="165"/>
      <c r="BE124" s="111"/>
      <c r="BG124" s="169">
        <f>BA124*(1+$BK$97)</f>
        <v>0</v>
      </c>
      <c r="BH124" s="171">
        <f>BB124*(1-$BK$99)</f>
        <v>0</v>
      </c>
      <c r="BI124" s="170">
        <f>BG124*BH124</f>
        <v>0</v>
      </c>
      <c r="BJ124" s="165"/>
      <c r="BK124" s="111"/>
      <c r="BM124" s="169">
        <f>BG124*(1+$BQ$97)</f>
        <v>0</v>
      </c>
      <c r="BN124" s="171">
        <f>BH124*(1-$BQ$99)</f>
        <v>0</v>
      </c>
      <c r="BO124" s="170">
        <f>BM124*BN124</f>
        <v>0</v>
      </c>
      <c r="BP124" s="165"/>
      <c r="BQ124" s="111"/>
      <c r="BV124" s="111"/>
      <c r="BW124" s="169">
        <f>BM124*(1+$CA$97)</f>
        <v>0</v>
      </c>
      <c r="BX124" s="171">
        <f>BN124*(1-$CA$99)</f>
        <v>0</v>
      </c>
      <c r="BY124" s="170">
        <f>BW124*BX124</f>
        <v>0</v>
      </c>
      <c r="BZ124" s="165"/>
      <c r="CA124" s="111"/>
      <c r="CC124" s="169">
        <f>BW124*(1+$CG$97)</f>
        <v>0</v>
      </c>
      <c r="CD124" s="171">
        <f>BX124*(1-$CG$99)</f>
        <v>0</v>
      </c>
      <c r="CE124" s="170">
        <f>CC124*CD124</f>
        <v>0</v>
      </c>
      <c r="CF124" s="165"/>
      <c r="CG124" s="111"/>
      <c r="CI124" s="169">
        <f>CC124*(1+$CM$97)</f>
        <v>0</v>
      </c>
      <c r="CJ124" s="171">
        <f>CD124*(1-$CM$99)</f>
        <v>0</v>
      </c>
      <c r="CK124" s="170">
        <f>CI124*CJ124</f>
        <v>0</v>
      </c>
      <c r="CL124" s="165"/>
      <c r="CM124" s="111"/>
      <c r="CO124" s="169">
        <f>CI124*(1+$CS$97)</f>
        <v>0</v>
      </c>
      <c r="CP124" s="171">
        <f>CJ124*(1-$CS$99)</f>
        <v>0</v>
      </c>
      <c r="CQ124" s="170">
        <f>CO124*CP124</f>
        <v>0</v>
      </c>
      <c r="CR124" s="165"/>
      <c r="CS124" s="111"/>
      <c r="CX124" s="111"/>
      <c r="CY124" s="169">
        <f t="shared" ref="CY124:CY127" si="179">CO124*(1+$DC$97)</f>
        <v>0</v>
      </c>
      <c r="CZ124" s="171">
        <f t="shared" ref="CZ124:CZ127" si="180">CP124*(1-$DC$99)</f>
        <v>0</v>
      </c>
      <c r="DA124" s="170">
        <f>CY124*CZ124</f>
        <v>0</v>
      </c>
      <c r="DB124" s="165"/>
      <c r="DC124" s="111"/>
      <c r="DE124" s="169">
        <f t="shared" ref="DE124:DE127" si="181">CY124*(1+$DI$97)</f>
        <v>0</v>
      </c>
      <c r="DF124" s="171">
        <f t="shared" ref="DF124:DF127" si="182">CZ124*(1-$DI$99)</f>
        <v>0</v>
      </c>
      <c r="DG124" s="170">
        <f>DE124*DF124</f>
        <v>0</v>
      </c>
      <c r="DH124" s="165"/>
      <c r="DI124" s="111"/>
      <c r="DK124" s="169">
        <f t="shared" ref="DK124:DK127" si="183">DE124*(1+$DO$97)</f>
        <v>0</v>
      </c>
      <c r="DL124" s="171">
        <f t="shared" ref="DL124:DL127" si="184">DF124*(1-$DO$99)</f>
        <v>0</v>
      </c>
      <c r="DM124" s="170">
        <f>DK124*DL124</f>
        <v>0</v>
      </c>
      <c r="DN124" s="165"/>
      <c r="DO124" s="111"/>
      <c r="DQ124" s="169">
        <f t="shared" ref="DQ124:DQ127" si="185">DK124*(1+$DU$97)</f>
        <v>0</v>
      </c>
      <c r="DR124" s="171">
        <f t="shared" ref="DR124:DR127" si="186">DL124*(1-$DU$99)</f>
        <v>0</v>
      </c>
      <c r="DS124" s="170">
        <f>DQ124*DR124</f>
        <v>0</v>
      </c>
      <c r="DT124" s="165"/>
      <c r="DU124" s="111"/>
      <c r="DZ124" s="111"/>
      <c r="EA124" s="726"/>
      <c r="EB124" s="486"/>
      <c r="EC124" s="150"/>
      <c r="ED124" s="144"/>
      <c r="EF124" s="163"/>
      <c r="EG124" s="162"/>
      <c r="EH124" s="162"/>
      <c r="EI124" s="162"/>
      <c r="EJ124" s="162"/>
      <c r="EK124" s="162"/>
      <c r="EL124" s="162"/>
      <c r="EM124" s="162"/>
      <c r="EN124" s="162"/>
      <c r="EO124" s="162"/>
      <c r="EP124" s="162"/>
      <c r="EQ124" s="162"/>
      <c r="ER124" s="161"/>
      <c r="ES124" s="159"/>
      <c r="ET124" s="160"/>
      <c r="EU124" s="160"/>
      <c r="EV124" s="111"/>
      <c r="EW124" s="111"/>
      <c r="EX124" s="159"/>
      <c r="EY124" s="112"/>
      <c r="EZ124" s="112"/>
      <c r="FD124" s="163"/>
      <c r="FE124" s="162"/>
      <c r="FF124" s="162"/>
      <c r="FG124" s="162"/>
      <c r="FH124" s="162"/>
      <c r="FI124" s="162"/>
      <c r="FJ124" s="162"/>
      <c r="FK124" s="162"/>
      <c r="FL124" s="162"/>
      <c r="FM124" s="162"/>
      <c r="FN124" s="162"/>
      <c r="FO124" s="162"/>
      <c r="FP124" s="161"/>
      <c r="FQ124" s="159"/>
      <c r="FR124" s="160"/>
      <c r="FS124" s="160"/>
      <c r="FT124" s="159"/>
      <c r="FU124" s="111"/>
      <c r="FV124" s="159"/>
      <c r="FW124" s="112"/>
      <c r="FX124" s="112"/>
    </row>
    <row r="125" spans="1:180" ht="14.25" customHeight="1" outlineLevel="2" x14ac:dyDescent="0.3">
      <c r="A125" s="150"/>
      <c r="B125" s="577"/>
      <c r="C125" s="932" t="str">
        <f t="shared" si="178"/>
        <v>SA24</v>
      </c>
      <c r="D125" s="946" t="s">
        <v>429</v>
      </c>
      <c r="E125" s="761"/>
      <c r="F125" s="784"/>
      <c r="G125" s="762"/>
      <c r="H125" s="764"/>
      <c r="I125" s="765"/>
      <c r="J125" s="1136" t="s">
        <v>306</v>
      </c>
      <c r="K125" s="1137" t="s">
        <v>306</v>
      </c>
      <c r="L125" s="682">
        <v>0</v>
      </c>
      <c r="M125" s="111"/>
      <c r="N125" s="696"/>
      <c r="O125" s="591"/>
      <c r="P125" s="478">
        <f>N125*$L125</f>
        <v>0</v>
      </c>
      <c r="Q125" s="111"/>
      <c r="R125" s="111"/>
      <c r="S125" s="713">
        <f>L125</f>
        <v>0</v>
      </c>
      <c r="T125" s="171">
        <f>N125</f>
        <v>0</v>
      </c>
      <c r="U125" s="223">
        <f>S125*T125</f>
        <v>0</v>
      </c>
      <c r="V125" s="599"/>
      <c r="W125" s="714"/>
      <c r="Y125" s="713">
        <f>S125*(1+$AC$97)</f>
        <v>0</v>
      </c>
      <c r="Z125" s="171">
        <f>T125*(1-$AC$99)</f>
        <v>0</v>
      </c>
      <c r="AA125" s="223">
        <f>Y125*Z125</f>
        <v>0</v>
      </c>
      <c r="AB125" s="597"/>
      <c r="AC125" s="714"/>
      <c r="AE125" s="713">
        <f>Y125*(1+$AI$97)</f>
        <v>0</v>
      </c>
      <c r="AF125" s="603">
        <f>Z125*(1-$AI$99)</f>
        <v>0</v>
      </c>
      <c r="AG125" s="223">
        <f>AE125*AF125</f>
        <v>0</v>
      </c>
      <c r="AH125" s="599"/>
      <c r="AI125" s="714"/>
      <c r="AK125" s="713">
        <f>AE125*(1+$AO$97)</f>
        <v>0</v>
      </c>
      <c r="AL125" s="171">
        <f>AF125*(1-$AO$99)</f>
        <v>0</v>
      </c>
      <c r="AM125" s="223">
        <f>AK125*AL125</f>
        <v>0</v>
      </c>
      <c r="AN125" s="597"/>
      <c r="AO125" s="714"/>
      <c r="AT125" s="111"/>
      <c r="AU125" s="169">
        <f>AK125*(1+$AY$97)</f>
        <v>0</v>
      </c>
      <c r="AV125" s="171">
        <f>AL125*(1-$AY$99)</f>
        <v>0</v>
      </c>
      <c r="AW125" s="170">
        <f>AU125*AV125</f>
        <v>0</v>
      </c>
      <c r="AX125" s="165"/>
      <c r="AY125" s="111"/>
      <c r="BA125" s="169">
        <f>AU125*(1+$BE$97)</f>
        <v>0</v>
      </c>
      <c r="BB125" s="171">
        <f>AV125*(1-$BE$99)</f>
        <v>0</v>
      </c>
      <c r="BC125" s="170">
        <f>BA125*BB125</f>
        <v>0</v>
      </c>
      <c r="BD125" s="165"/>
      <c r="BE125" s="111"/>
      <c r="BG125" s="169">
        <f>BA125*(1+$BK$97)</f>
        <v>0</v>
      </c>
      <c r="BH125" s="171">
        <f>BB125*(1-$BK$99)</f>
        <v>0</v>
      </c>
      <c r="BI125" s="170">
        <f>BG125*BH125</f>
        <v>0</v>
      </c>
      <c r="BJ125" s="165"/>
      <c r="BK125" s="111"/>
      <c r="BM125" s="169">
        <f>BG125*(1+$BQ$97)</f>
        <v>0</v>
      </c>
      <c r="BN125" s="171">
        <f>BH125*(1-$BQ$99)</f>
        <v>0</v>
      </c>
      <c r="BO125" s="170">
        <f>BM125*BN125</f>
        <v>0</v>
      </c>
      <c r="BP125" s="165"/>
      <c r="BQ125" s="111"/>
      <c r="BV125" s="111"/>
      <c r="BW125" s="169">
        <f>BM125*(1+$CA$97)</f>
        <v>0</v>
      </c>
      <c r="BX125" s="171">
        <f>BN125*(1-$CA$99)</f>
        <v>0</v>
      </c>
      <c r="BY125" s="170">
        <f>BW125*BX125</f>
        <v>0</v>
      </c>
      <c r="BZ125" s="165"/>
      <c r="CA125" s="111"/>
      <c r="CC125" s="169">
        <f>BW125*(1+$CG$97)</f>
        <v>0</v>
      </c>
      <c r="CD125" s="171">
        <f>BX125*(1-$CG$99)</f>
        <v>0</v>
      </c>
      <c r="CE125" s="170">
        <f>CC125*CD125</f>
        <v>0</v>
      </c>
      <c r="CF125" s="165"/>
      <c r="CG125" s="111"/>
      <c r="CI125" s="169">
        <f>CC125*(1+$CM$97)</f>
        <v>0</v>
      </c>
      <c r="CJ125" s="171">
        <f>CD125*(1-$CM$99)</f>
        <v>0</v>
      </c>
      <c r="CK125" s="170">
        <f>CI125*CJ125</f>
        <v>0</v>
      </c>
      <c r="CL125" s="165"/>
      <c r="CM125" s="111"/>
      <c r="CO125" s="169">
        <f>CI125*(1+$CS$97)</f>
        <v>0</v>
      </c>
      <c r="CP125" s="171">
        <f>CJ125*(1-$CS$99)</f>
        <v>0</v>
      </c>
      <c r="CQ125" s="170">
        <f>CO125*CP125</f>
        <v>0</v>
      </c>
      <c r="CR125" s="165"/>
      <c r="CS125" s="111"/>
      <c r="CX125" s="111"/>
      <c r="CY125" s="169">
        <f t="shared" si="179"/>
        <v>0</v>
      </c>
      <c r="CZ125" s="171">
        <f t="shared" si="180"/>
        <v>0</v>
      </c>
      <c r="DA125" s="170">
        <f>CY125*CZ125</f>
        <v>0</v>
      </c>
      <c r="DB125" s="165"/>
      <c r="DC125" s="111"/>
      <c r="DE125" s="169">
        <f t="shared" si="181"/>
        <v>0</v>
      </c>
      <c r="DF125" s="171">
        <f t="shared" si="182"/>
        <v>0</v>
      </c>
      <c r="DG125" s="170">
        <f>DE125*DF125</f>
        <v>0</v>
      </c>
      <c r="DH125" s="165"/>
      <c r="DI125" s="111"/>
      <c r="DK125" s="169">
        <f t="shared" si="183"/>
        <v>0</v>
      </c>
      <c r="DL125" s="171">
        <f t="shared" si="184"/>
        <v>0</v>
      </c>
      <c r="DM125" s="170">
        <f>DK125*DL125</f>
        <v>0</v>
      </c>
      <c r="DN125" s="165"/>
      <c r="DO125" s="111"/>
      <c r="DQ125" s="169">
        <f t="shared" si="185"/>
        <v>0</v>
      </c>
      <c r="DR125" s="171">
        <f t="shared" si="186"/>
        <v>0</v>
      </c>
      <c r="DS125" s="170">
        <f>DQ125*DR125</f>
        <v>0</v>
      </c>
      <c r="DT125" s="165"/>
      <c r="DU125" s="111"/>
      <c r="DZ125" s="111"/>
      <c r="EA125" s="726"/>
      <c r="EB125" s="486"/>
      <c r="EC125" s="150"/>
      <c r="ED125" s="144"/>
      <c r="EF125" s="163"/>
      <c r="EG125" s="162"/>
      <c r="EH125" s="162"/>
      <c r="EI125" s="162"/>
      <c r="EJ125" s="162"/>
      <c r="EK125" s="162"/>
      <c r="EL125" s="162"/>
      <c r="EM125" s="162"/>
      <c r="EN125" s="162"/>
      <c r="EO125" s="162"/>
      <c r="EP125" s="162"/>
      <c r="EQ125" s="162"/>
      <c r="ER125" s="161"/>
      <c r="ES125" s="159"/>
      <c r="ET125" s="160"/>
      <c r="EU125" s="160"/>
      <c r="EV125" s="111"/>
      <c r="EW125" s="111"/>
      <c r="EX125" s="159"/>
      <c r="EY125" s="112"/>
      <c r="EZ125" s="112"/>
      <c r="FD125" s="163"/>
      <c r="FE125" s="162"/>
      <c r="FF125" s="162"/>
      <c r="FG125" s="162"/>
      <c r="FH125" s="162"/>
      <c r="FI125" s="162"/>
      <c r="FJ125" s="162"/>
      <c r="FK125" s="162"/>
      <c r="FL125" s="162"/>
      <c r="FM125" s="162"/>
      <c r="FN125" s="162"/>
      <c r="FO125" s="162"/>
      <c r="FP125" s="161"/>
      <c r="FQ125" s="159"/>
      <c r="FR125" s="160"/>
      <c r="FS125" s="160"/>
      <c r="FT125" s="159"/>
      <c r="FU125" s="111"/>
      <c r="FV125" s="159"/>
      <c r="FW125" s="112"/>
      <c r="FX125" s="112"/>
    </row>
    <row r="126" spans="1:180" ht="16.5" customHeight="1" outlineLevel="2" x14ac:dyDescent="0.3">
      <c r="A126" s="150"/>
      <c r="B126" s="577"/>
      <c r="C126" s="913" t="str">
        <f t="shared" si="178"/>
        <v>SA25</v>
      </c>
      <c r="D126" s="946" t="s">
        <v>430</v>
      </c>
      <c r="E126" s="785"/>
      <c r="F126" s="786"/>
      <c r="G126" s="768"/>
      <c r="H126" s="770"/>
      <c r="I126" s="771"/>
      <c r="J126" s="1136" t="s">
        <v>306</v>
      </c>
      <c r="K126" s="1137" t="s">
        <v>306</v>
      </c>
      <c r="L126" s="680">
        <v>0</v>
      </c>
      <c r="M126" s="111"/>
      <c r="N126" s="696"/>
      <c r="O126" s="591"/>
      <c r="P126" s="478">
        <f t="shared" ref="P126:P127" si="187">N126*$L126</f>
        <v>0</v>
      </c>
      <c r="Q126" s="111"/>
      <c r="R126" s="111"/>
      <c r="S126" s="713">
        <f t="shared" ref="S126:S127" si="188">L126</f>
        <v>0</v>
      </c>
      <c r="T126" s="171">
        <f t="shared" ref="T126:T127" si="189">N126</f>
        <v>0</v>
      </c>
      <c r="U126" s="223">
        <f t="shared" ref="U126:U127" si="190">S126*T126</f>
        <v>0</v>
      </c>
      <c r="V126" s="599"/>
      <c r="W126" s="714"/>
      <c r="Y126" s="713">
        <f t="shared" ref="Y126:Y127" si="191">S126*(1+$AC$97)</f>
        <v>0</v>
      </c>
      <c r="Z126" s="171">
        <f t="shared" ref="Z126:Z127" si="192">T126*(1-$AC$99)</f>
        <v>0</v>
      </c>
      <c r="AA126" s="223">
        <f t="shared" ref="AA126:AA127" si="193">Y126*Z126</f>
        <v>0</v>
      </c>
      <c r="AB126" s="597"/>
      <c r="AC126" s="714"/>
      <c r="AE126" s="713">
        <f t="shared" ref="AE126:AE127" si="194">Y126*(1+$AI$97)</f>
        <v>0</v>
      </c>
      <c r="AF126" s="603">
        <f t="shared" ref="AF126:AF127" si="195">Z126*(1-$AI$99)</f>
        <v>0</v>
      </c>
      <c r="AG126" s="223">
        <f t="shared" ref="AG126:AG127" si="196">AE126*AF126</f>
        <v>0</v>
      </c>
      <c r="AH126" s="599"/>
      <c r="AI126" s="714"/>
      <c r="AK126" s="713">
        <f t="shared" ref="AK126:AK127" si="197">AE126*(1+$AO$97)</f>
        <v>0</v>
      </c>
      <c r="AL126" s="171">
        <f t="shared" ref="AL126:AL127" si="198">AF126*(1-$AO$99)</f>
        <v>0</v>
      </c>
      <c r="AM126" s="223">
        <f t="shared" ref="AM126:AM127" si="199">AK126*AL126</f>
        <v>0</v>
      </c>
      <c r="AN126" s="597"/>
      <c r="AO126" s="714"/>
      <c r="AT126" s="111"/>
      <c r="AU126" s="169">
        <f t="shared" ref="AU126:AU127" si="200">AK126*(1+$AY$97)</f>
        <v>0</v>
      </c>
      <c r="AV126" s="171">
        <f t="shared" ref="AV126:AV127" si="201">AL126*(1-$AY$99)</f>
        <v>0</v>
      </c>
      <c r="AW126" s="170">
        <f t="shared" ref="AW126:AW127" si="202">AU126*AV126</f>
        <v>0</v>
      </c>
      <c r="AX126" s="165"/>
      <c r="AY126" s="111"/>
      <c r="BA126" s="169">
        <f t="shared" ref="BA126:BA127" si="203">AU126*(1+$BE$97)</f>
        <v>0</v>
      </c>
      <c r="BB126" s="171">
        <f t="shared" ref="BB126:BB127" si="204">AV126*(1-$BE$99)</f>
        <v>0</v>
      </c>
      <c r="BC126" s="170">
        <f t="shared" ref="BC126:BC127" si="205">BA126*BB126</f>
        <v>0</v>
      </c>
      <c r="BD126" s="165"/>
      <c r="BE126" s="111"/>
      <c r="BG126" s="169">
        <f t="shared" ref="BG126:BG127" si="206">BA126*(1+$BK$97)</f>
        <v>0</v>
      </c>
      <c r="BH126" s="171">
        <f t="shared" ref="BH126:BH127" si="207">BB126*(1-$BK$99)</f>
        <v>0</v>
      </c>
      <c r="BI126" s="170">
        <f t="shared" ref="BI126:BI127" si="208">BG126*BH126</f>
        <v>0</v>
      </c>
      <c r="BJ126" s="165"/>
      <c r="BK126" s="111"/>
      <c r="BM126" s="169">
        <f t="shared" ref="BM126:BM127" si="209">BG126*(1+$BQ$97)</f>
        <v>0</v>
      </c>
      <c r="BN126" s="171">
        <f t="shared" ref="BN126:BN127" si="210">BH126*(1-$BQ$99)</f>
        <v>0</v>
      </c>
      <c r="BO126" s="170">
        <f t="shared" ref="BO126:BO127" si="211">BM126*BN126</f>
        <v>0</v>
      </c>
      <c r="BP126" s="165"/>
      <c r="BQ126" s="111"/>
      <c r="BV126" s="111"/>
      <c r="BW126" s="169">
        <f t="shared" ref="BW126:BW127" si="212">BM126*(1+$CA$97)</f>
        <v>0</v>
      </c>
      <c r="BX126" s="171">
        <f t="shared" ref="BX126:BX127" si="213">BN126*(1-$CA$99)</f>
        <v>0</v>
      </c>
      <c r="BY126" s="170">
        <f t="shared" ref="BY126:BY127" si="214">BW126*BX126</f>
        <v>0</v>
      </c>
      <c r="BZ126" s="165"/>
      <c r="CA126" s="111"/>
      <c r="CC126" s="169">
        <f t="shared" ref="CC126:CC127" si="215">BW126*(1+$CG$97)</f>
        <v>0</v>
      </c>
      <c r="CD126" s="171">
        <f t="shared" ref="CD126:CD127" si="216">BX126*(1-$CG$99)</f>
        <v>0</v>
      </c>
      <c r="CE126" s="170">
        <f t="shared" ref="CE126:CE127" si="217">CC126*CD126</f>
        <v>0</v>
      </c>
      <c r="CF126" s="165"/>
      <c r="CG126" s="111"/>
      <c r="CI126" s="169">
        <f t="shared" ref="CI126:CI127" si="218">CC126*(1+$CM$97)</f>
        <v>0</v>
      </c>
      <c r="CJ126" s="171">
        <f t="shared" ref="CJ126:CJ127" si="219">CD126*(1-$CM$99)</f>
        <v>0</v>
      </c>
      <c r="CK126" s="170">
        <f t="shared" ref="CK126:CK127" si="220">CI126*CJ126</f>
        <v>0</v>
      </c>
      <c r="CL126" s="165"/>
      <c r="CM126" s="111"/>
      <c r="CO126" s="169">
        <f t="shared" ref="CO126:CO127" si="221">CI126*(1+$CS$97)</f>
        <v>0</v>
      </c>
      <c r="CP126" s="171">
        <f t="shared" ref="CP126:CP127" si="222">CJ126*(1-$CS$99)</f>
        <v>0</v>
      </c>
      <c r="CQ126" s="170">
        <f t="shared" ref="CQ126:CQ127" si="223">CO126*CP126</f>
        <v>0</v>
      </c>
      <c r="CR126" s="165"/>
      <c r="CS126" s="111"/>
      <c r="CX126" s="111"/>
      <c r="CY126" s="169">
        <f t="shared" si="179"/>
        <v>0</v>
      </c>
      <c r="CZ126" s="171">
        <f t="shared" si="180"/>
        <v>0</v>
      </c>
      <c r="DA126" s="170">
        <f t="shared" ref="DA126:DA127" si="224">CY126*CZ126</f>
        <v>0</v>
      </c>
      <c r="DB126" s="165"/>
      <c r="DC126" s="111"/>
      <c r="DE126" s="169">
        <f t="shared" si="181"/>
        <v>0</v>
      </c>
      <c r="DF126" s="171">
        <f t="shared" si="182"/>
        <v>0</v>
      </c>
      <c r="DG126" s="170">
        <f t="shared" ref="DG126:DG127" si="225">DE126*DF126</f>
        <v>0</v>
      </c>
      <c r="DH126" s="165"/>
      <c r="DI126" s="111"/>
      <c r="DK126" s="169">
        <f t="shared" si="183"/>
        <v>0</v>
      </c>
      <c r="DL126" s="171">
        <f t="shared" si="184"/>
        <v>0</v>
      </c>
      <c r="DM126" s="170">
        <f t="shared" ref="DM126:DM127" si="226">DK126*DL126</f>
        <v>0</v>
      </c>
      <c r="DN126" s="165"/>
      <c r="DO126" s="111"/>
      <c r="DQ126" s="169">
        <f t="shared" si="185"/>
        <v>0</v>
      </c>
      <c r="DR126" s="171">
        <f t="shared" si="186"/>
        <v>0</v>
      </c>
      <c r="DS126" s="170">
        <f t="shared" ref="DS126:DS127" si="227">DQ126*DR126</f>
        <v>0</v>
      </c>
      <c r="DT126" s="165"/>
      <c r="DU126" s="111"/>
      <c r="DZ126" s="111"/>
      <c r="EA126" s="726"/>
      <c r="EB126" s="486"/>
      <c r="EC126" s="150"/>
      <c r="ED126" s="144"/>
      <c r="EF126" s="163"/>
      <c r="EG126" s="162"/>
      <c r="EH126" s="162"/>
      <c r="EI126" s="162"/>
      <c r="EJ126" s="162"/>
      <c r="EK126" s="162"/>
      <c r="EL126" s="162"/>
      <c r="EM126" s="162"/>
      <c r="EN126" s="162"/>
      <c r="EO126" s="162"/>
      <c r="EP126" s="162"/>
      <c r="EQ126" s="162"/>
      <c r="ER126" s="161"/>
      <c r="ES126" s="159"/>
      <c r="ET126" s="160"/>
      <c r="EU126" s="160"/>
      <c r="EV126" s="111"/>
      <c r="EW126" s="111"/>
      <c r="EX126" s="159"/>
      <c r="EY126" s="112"/>
      <c r="EZ126" s="112"/>
      <c r="FD126" s="163"/>
      <c r="FE126" s="162"/>
      <c r="FF126" s="162"/>
      <c r="FG126" s="162"/>
      <c r="FH126" s="162"/>
      <c r="FI126" s="162"/>
      <c r="FJ126" s="162"/>
      <c r="FK126" s="162"/>
      <c r="FL126" s="162"/>
      <c r="FM126" s="162"/>
      <c r="FN126" s="162"/>
      <c r="FO126" s="162"/>
      <c r="FP126" s="161"/>
      <c r="FQ126" s="159"/>
      <c r="FR126" s="160"/>
      <c r="FS126" s="160"/>
      <c r="FT126" s="159"/>
      <c r="FU126" s="111"/>
      <c r="FV126" s="159"/>
      <c r="FW126" s="112"/>
      <c r="FX126" s="112"/>
    </row>
    <row r="127" spans="1:180" ht="15.75" customHeight="1" outlineLevel="2" x14ac:dyDescent="0.3">
      <c r="A127" s="150"/>
      <c r="B127" s="577"/>
      <c r="C127" s="932" t="str">
        <f t="shared" si="178"/>
        <v>SA26</v>
      </c>
      <c r="D127" s="946" t="s">
        <v>431</v>
      </c>
      <c r="E127" s="788"/>
      <c r="F127" s="789"/>
      <c r="G127" s="790"/>
      <c r="H127" s="791"/>
      <c r="I127" s="792"/>
      <c r="J127" s="1136" t="s">
        <v>306</v>
      </c>
      <c r="K127" s="1137" t="s">
        <v>306</v>
      </c>
      <c r="L127" s="684">
        <v>0</v>
      </c>
      <c r="M127" s="111"/>
      <c r="N127" s="696"/>
      <c r="O127" s="591"/>
      <c r="P127" s="478">
        <f t="shared" si="187"/>
        <v>0</v>
      </c>
      <c r="Q127" s="111"/>
      <c r="R127" s="111"/>
      <c r="S127" s="713">
        <f t="shared" si="188"/>
        <v>0</v>
      </c>
      <c r="T127" s="171">
        <f t="shared" si="189"/>
        <v>0</v>
      </c>
      <c r="U127" s="223">
        <f t="shared" si="190"/>
        <v>0</v>
      </c>
      <c r="V127" s="599"/>
      <c r="W127" s="714"/>
      <c r="Y127" s="713">
        <f t="shared" si="191"/>
        <v>0</v>
      </c>
      <c r="Z127" s="171">
        <f t="shared" si="192"/>
        <v>0</v>
      </c>
      <c r="AA127" s="223">
        <f t="shared" si="193"/>
        <v>0</v>
      </c>
      <c r="AB127" s="597"/>
      <c r="AC127" s="714"/>
      <c r="AE127" s="713">
        <f t="shared" si="194"/>
        <v>0</v>
      </c>
      <c r="AF127" s="603">
        <f t="shared" si="195"/>
        <v>0</v>
      </c>
      <c r="AG127" s="223">
        <f t="shared" si="196"/>
        <v>0</v>
      </c>
      <c r="AH127" s="599"/>
      <c r="AI127" s="714"/>
      <c r="AK127" s="713">
        <f t="shared" si="197"/>
        <v>0</v>
      </c>
      <c r="AL127" s="171">
        <f t="shared" si="198"/>
        <v>0</v>
      </c>
      <c r="AM127" s="223">
        <f t="shared" si="199"/>
        <v>0</v>
      </c>
      <c r="AN127" s="597"/>
      <c r="AO127" s="714"/>
      <c r="AT127" s="111"/>
      <c r="AU127" s="169">
        <f t="shared" si="200"/>
        <v>0</v>
      </c>
      <c r="AV127" s="171">
        <f t="shared" si="201"/>
        <v>0</v>
      </c>
      <c r="AW127" s="170">
        <f t="shared" si="202"/>
        <v>0</v>
      </c>
      <c r="AX127" s="165"/>
      <c r="AY127" s="111"/>
      <c r="BA127" s="169">
        <f t="shared" si="203"/>
        <v>0</v>
      </c>
      <c r="BB127" s="171">
        <f t="shared" si="204"/>
        <v>0</v>
      </c>
      <c r="BC127" s="170">
        <f t="shared" si="205"/>
        <v>0</v>
      </c>
      <c r="BD127" s="165"/>
      <c r="BE127" s="111"/>
      <c r="BG127" s="169">
        <f t="shared" si="206"/>
        <v>0</v>
      </c>
      <c r="BH127" s="171">
        <f t="shared" si="207"/>
        <v>0</v>
      </c>
      <c r="BI127" s="170">
        <f t="shared" si="208"/>
        <v>0</v>
      </c>
      <c r="BJ127" s="165"/>
      <c r="BK127" s="111"/>
      <c r="BM127" s="169">
        <f t="shared" si="209"/>
        <v>0</v>
      </c>
      <c r="BN127" s="171">
        <f t="shared" si="210"/>
        <v>0</v>
      </c>
      <c r="BO127" s="170">
        <f t="shared" si="211"/>
        <v>0</v>
      </c>
      <c r="BP127" s="165"/>
      <c r="BQ127" s="111"/>
      <c r="BV127" s="111"/>
      <c r="BW127" s="169">
        <f t="shared" si="212"/>
        <v>0</v>
      </c>
      <c r="BX127" s="171">
        <f t="shared" si="213"/>
        <v>0</v>
      </c>
      <c r="BY127" s="170">
        <f t="shared" si="214"/>
        <v>0</v>
      </c>
      <c r="BZ127" s="165"/>
      <c r="CA127" s="111"/>
      <c r="CC127" s="169">
        <f t="shared" si="215"/>
        <v>0</v>
      </c>
      <c r="CD127" s="171">
        <f t="shared" si="216"/>
        <v>0</v>
      </c>
      <c r="CE127" s="170">
        <f t="shared" si="217"/>
        <v>0</v>
      </c>
      <c r="CF127" s="165"/>
      <c r="CG127" s="111"/>
      <c r="CI127" s="169">
        <f t="shared" si="218"/>
        <v>0</v>
      </c>
      <c r="CJ127" s="171">
        <f t="shared" si="219"/>
        <v>0</v>
      </c>
      <c r="CK127" s="170">
        <f t="shared" si="220"/>
        <v>0</v>
      </c>
      <c r="CL127" s="165"/>
      <c r="CM127" s="111"/>
      <c r="CO127" s="169">
        <f t="shared" si="221"/>
        <v>0</v>
      </c>
      <c r="CP127" s="171">
        <f t="shared" si="222"/>
        <v>0</v>
      </c>
      <c r="CQ127" s="170">
        <f t="shared" si="223"/>
        <v>0</v>
      </c>
      <c r="CR127" s="165"/>
      <c r="CS127" s="111"/>
      <c r="CX127" s="111"/>
      <c r="CY127" s="169">
        <f t="shared" si="179"/>
        <v>0</v>
      </c>
      <c r="CZ127" s="171">
        <f t="shared" si="180"/>
        <v>0</v>
      </c>
      <c r="DA127" s="170">
        <f t="shared" si="224"/>
        <v>0</v>
      </c>
      <c r="DB127" s="165"/>
      <c r="DC127" s="111"/>
      <c r="DE127" s="169">
        <f t="shared" si="181"/>
        <v>0</v>
      </c>
      <c r="DF127" s="171">
        <f t="shared" si="182"/>
        <v>0</v>
      </c>
      <c r="DG127" s="170">
        <f t="shared" si="225"/>
        <v>0</v>
      </c>
      <c r="DH127" s="165"/>
      <c r="DI127" s="111"/>
      <c r="DK127" s="169">
        <f t="shared" si="183"/>
        <v>0</v>
      </c>
      <c r="DL127" s="171">
        <f t="shared" si="184"/>
        <v>0</v>
      </c>
      <c r="DM127" s="170">
        <f t="shared" si="226"/>
        <v>0</v>
      </c>
      <c r="DN127" s="165"/>
      <c r="DO127" s="111"/>
      <c r="DQ127" s="169">
        <f t="shared" si="185"/>
        <v>0</v>
      </c>
      <c r="DR127" s="171">
        <f t="shared" si="186"/>
        <v>0</v>
      </c>
      <c r="DS127" s="170">
        <f t="shared" si="227"/>
        <v>0</v>
      </c>
      <c r="DT127" s="165"/>
      <c r="DU127" s="111"/>
      <c r="DZ127" s="111"/>
      <c r="EA127" s="726"/>
      <c r="EB127" s="486"/>
      <c r="EC127" s="150"/>
      <c r="ED127" s="144"/>
      <c r="EF127" s="163"/>
      <c r="EG127" s="162"/>
      <c r="EH127" s="162"/>
      <c r="EI127" s="162"/>
      <c r="EJ127" s="162"/>
      <c r="EK127" s="162"/>
      <c r="EL127" s="162"/>
      <c r="EM127" s="162"/>
      <c r="EN127" s="162"/>
      <c r="EO127" s="162"/>
      <c r="EP127" s="162"/>
      <c r="EQ127" s="162"/>
      <c r="ER127" s="161"/>
      <c r="ES127" s="159"/>
      <c r="ET127" s="160"/>
      <c r="EU127" s="160"/>
      <c r="EV127" s="111"/>
      <c r="EW127" s="111"/>
      <c r="EX127" s="159"/>
      <c r="EY127" s="112"/>
      <c r="EZ127" s="112"/>
      <c r="FD127" s="163"/>
      <c r="FE127" s="162"/>
      <c r="FF127" s="162"/>
      <c r="FG127" s="162"/>
      <c r="FH127" s="162"/>
      <c r="FI127" s="162"/>
      <c r="FJ127" s="162"/>
      <c r="FK127" s="162"/>
      <c r="FL127" s="162"/>
      <c r="FM127" s="162"/>
      <c r="FN127" s="162"/>
      <c r="FO127" s="162"/>
      <c r="FP127" s="161"/>
      <c r="FQ127" s="159"/>
      <c r="FR127" s="160"/>
      <c r="FS127" s="160"/>
      <c r="FT127" s="159"/>
      <c r="FU127" s="111"/>
      <c r="FV127" s="159"/>
      <c r="FW127" s="112"/>
      <c r="FX127" s="112"/>
    </row>
    <row r="128" spans="1:180" s="459" customFormat="1" ht="16" customHeight="1" outlineLevel="1" x14ac:dyDescent="0.3">
      <c r="A128" s="608"/>
      <c r="B128" s="577"/>
      <c r="C128" s="913"/>
      <c r="D128" s="954"/>
      <c r="E128" s="785"/>
      <c r="F128" s="786"/>
      <c r="G128" s="768"/>
      <c r="H128" s="770"/>
      <c r="I128" s="771"/>
      <c r="J128" s="661"/>
      <c r="K128" s="661"/>
      <c r="L128" s="675"/>
      <c r="M128" s="688"/>
      <c r="N128" s="701"/>
      <c r="O128" s="609"/>
      <c r="P128" s="702"/>
      <c r="Q128" s="605"/>
      <c r="R128" s="605"/>
      <c r="S128" s="716"/>
      <c r="T128" s="610"/>
      <c r="U128" s="605"/>
      <c r="V128" s="606"/>
      <c r="W128" s="717"/>
      <c r="Y128" s="716"/>
      <c r="Z128" s="610"/>
      <c r="AA128" s="604"/>
      <c r="AB128" s="604"/>
      <c r="AC128" s="723"/>
      <c r="AE128" s="716"/>
      <c r="AF128" s="604"/>
      <c r="AG128" s="605"/>
      <c r="AH128" s="607"/>
      <c r="AI128" s="717"/>
      <c r="AK128" s="716"/>
      <c r="AL128" s="604"/>
      <c r="AM128" s="605"/>
      <c r="AN128" s="605"/>
      <c r="AO128" s="717"/>
      <c r="AT128" s="605"/>
      <c r="AU128" s="610"/>
      <c r="AV128" s="610"/>
      <c r="AW128" s="604"/>
      <c r="AX128" s="604"/>
      <c r="AY128" s="604"/>
      <c r="BA128" s="610"/>
      <c r="BB128" s="610"/>
      <c r="BC128" s="604"/>
      <c r="BD128" s="604"/>
      <c r="BE128" s="604"/>
      <c r="BG128" s="610"/>
      <c r="BH128" s="604"/>
      <c r="BI128" s="605"/>
      <c r="BJ128" s="605"/>
      <c r="BK128" s="605"/>
      <c r="BM128" s="610"/>
      <c r="BN128" s="604"/>
      <c r="BO128" s="605"/>
      <c r="BP128" s="605"/>
      <c r="BQ128" s="605"/>
      <c r="BV128" s="605"/>
      <c r="BW128" s="610"/>
      <c r="BX128" s="610"/>
      <c r="BY128" s="604"/>
      <c r="BZ128" s="604"/>
      <c r="CA128" s="604"/>
      <c r="CC128" s="610"/>
      <c r="CD128" s="610"/>
      <c r="CE128" s="604"/>
      <c r="CF128" s="604"/>
      <c r="CG128" s="604"/>
      <c r="CI128" s="610"/>
      <c r="CJ128" s="604"/>
      <c r="CK128" s="605"/>
      <c r="CL128" s="605"/>
      <c r="CM128" s="605"/>
      <c r="CO128" s="610"/>
      <c r="CP128" s="604"/>
      <c r="CQ128" s="605"/>
      <c r="CR128" s="605"/>
      <c r="CS128" s="605"/>
      <c r="CX128" s="605"/>
      <c r="CY128" s="610"/>
      <c r="CZ128" s="610"/>
      <c r="DA128" s="604"/>
      <c r="DB128" s="604"/>
      <c r="DC128" s="604"/>
      <c r="DE128" s="610"/>
      <c r="DF128" s="610"/>
      <c r="DG128" s="604"/>
      <c r="DH128" s="604"/>
      <c r="DI128" s="604"/>
      <c r="DK128" s="610"/>
      <c r="DL128" s="604"/>
      <c r="DM128" s="605"/>
      <c r="DN128" s="605"/>
      <c r="DO128" s="605"/>
      <c r="DQ128" s="610"/>
      <c r="DR128" s="604"/>
      <c r="DS128" s="605"/>
      <c r="DT128" s="605"/>
      <c r="DU128" s="605"/>
      <c r="DZ128" s="605"/>
      <c r="EA128" s="726"/>
      <c r="EB128" s="486"/>
      <c r="EC128" s="608"/>
      <c r="ED128" s="576"/>
      <c r="EF128" s="611"/>
      <c r="EG128" s="612"/>
      <c r="EH128" s="612"/>
      <c r="EI128" s="612"/>
      <c r="EJ128" s="612"/>
      <c r="EK128" s="612"/>
      <c r="EL128" s="612"/>
      <c r="EM128" s="612"/>
      <c r="EN128" s="612"/>
      <c r="EO128" s="612"/>
      <c r="EP128" s="612"/>
      <c r="EQ128" s="612"/>
      <c r="ER128" s="613"/>
      <c r="ES128" s="614"/>
      <c r="ET128" s="615"/>
      <c r="EU128" s="615"/>
      <c r="EV128" s="605"/>
      <c r="EW128" s="605"/>
      <c r="EX128" s="614"/>
      <c r="EY128" s="616"/>
      <c r="EZ128" s="616"/>
      <c r="FD128" s="611"/>
      <c r="FE128" s="612"/>
      <c r="FF128" s="612"/>
      <c r="FG128" s="612"/>
      <c r="FH128" s="612"/>
      <c r="FI128" s="612"/>
      <c r="FJ128" s="612"/>
      <c r="FK128" s="612"/>
      <c r="FL128" s="612"/>
      <c r="FM128" s="612"/>
      <c r="FN128" s="612"/>
      <c r="FO128" s="612"/>
      <c r="FP128" s="613"/>
      <c r="FQ128" s="614"/>
      <c r="FR128" s="615"/>
      <c r="FS128" s="615"/>
      <c r="FT128" s="614"/>
      <c r="FU128" s="605"/>
      <c r="FV128" s="614"/>
      <c r="FW128" s="616"/>
      <c r="FX128" s="616"/>
    </row>
    <row r="129" spans="1:180" ht="15.75" customHeight="1" outlineLevel="1" collapsed="1" x14ac:dyDescent="0.3">
      <c r="A129" s="150"/>
      <c r="B129" s="577"/>
      <c r="C129" s="932" t="str">
        <f t="shared" ref="C129:C134" si="228">"SA" &amp; ROW(C129)-ROW($C$100)-1</f>
        <v>SA28</v>
      </c>
      <c r="D129" s="1041" t="s">
        <v>433</v>
      </c>
      <c r="E129" s="1053"/>
      <c r="F129" s="1054"/>
      <c r="G129" s="1055"/>
      <c r="H129" s="1056"/>
      <c r="I129" s="1057" t="s">
        <v>326</v>
      </c>
      <c r="J129" s="659"/>
      <c r="K129" s="659"/>
      <c r="L129" s="674"/>
      <c r="M129" s="687"/>
      <c r="N129" s="698">
        <f>SUM(N130:N134)</f>
        <v>0</v>
      </c>
      <c r="O129" s="589">
        <f>SUM(O130:O134)</f>
        <v>0</v>
      </c>
      <c r="P129" s="478">
        <f>SUM(P130:P134)</f>
        <v>0</v>
      </c>
      <c r="Q129" s="111"/>
      <c r="R129" s="111"/>
      <c r="S129" s="712"/>
      <c r="T129" s="589">
        <f>SUM(T130:T134)</f>
        <v>0</v>
      </c>
      <c r="U129" s="223">
        <f>SUM(U130:U134)</f>
        <v>0</v>
      </c>
      <c r="V129" s="598"/>
      <c r="W129" s="478">
        <f>U129*V129</f>
        <v>0</v>
      </c>
      <c r="Y129" s="712"/>
      <c r="Z129" s="589">
        <f>SUM(Z130:Z134)</f>
        <v>0</v>
      </c>
      <c r="AA129" s="223">
        <f>SUM(AA130:AA134)</f>
        <v>0</v>
      </c>
      <c r="AB129" s="596"/>
      <c r="AC129" s="478">
        <f>AA129*AB129</f>
        <v>0</v>
      </c>
      <c r="AE129" s="712"/>
      <c r="AF129" s="589">
        <f>SUM(AF130:AF134)</f>
        <v>0</v>
      </c>
      <c r="AG129" s="223">
        <f>SUM(AG130:AG134)</f>
        <v>0</v>
      </c>
      <c r="AH129" s="598"/>
      <c r="AI129" s="478">
        <f>AG129*AH129</f>
        <v>0</v>
      </c>
      <c r="AK129" s="712"/>
      <c r="AL129" s="589">
        <f>SUM(AL130:AL134)</f>
        <v>0</v>
      </c>
      <c r="AM129" s="223">
        <f>SUM(AM130:AM134)</f>
        <v>0</v>
      </c>
      <c r="AN129" s="596"/>
      <c r="AO129" s="478">
        <f>AM129*AN129</f>
        <v>0</v>
      </c>
      <c r="AT129" s="111"/>
      <c r="AU129" s="173"/>
      <c r="AV129" s="172">
        <f>SUM(AV130:AV134)</f>
        <v>0</v>
      </c>
      <c r="AW129" s="170">
        <f>SUM(AW130:AW134)</f>
        <v>0</v>
      </c>
      <c r="AX129" s="170"/>
      <c r="AY129" s="170">
        <f>AW129*AX129</f>
        <v>0</v>
      </c>
      <c r="BA129" s="173"/>
      <c r="BB129" s="172">
        <f>SUM(BB130:BB134)</f>
        <v>0</v>
      </c>
      <c r="BC129" s="170">
        <f>SUM(BC130:BC134)</f>
        <v>0</v>
      </c>
      <c r="BD129" s="170"/>
      <c r="BE129" s="170">
        <f>BC129*BD129</f>
        <v>0</v>
      </c>
      <c r="BG129" s="173"/>
      <c r="BH129" s="172">
        <f>SUM(BH130:BH134)</f>
        <v>0</v>
      </c>
      <c r="BI129" s="170">
        <f>SUM(BI130:BI134)</f>
        <v>0</v>
      </c>
      <c r="BJ129" s="170"/>
      <c r="BK129" s="170">
        <f>BI129*BJ129</f>
        <v>0</v>
      </c>
      <c r="BM129" s="173"/>
      <c r="BN129" s="172">
        <f>SUM(BN130:BN134)</f>
        <v>0</v>
      </c>
      <c r="BO129" s="170">
        <f>SUM(BO130:BO134)</f>
        <v>0</v>
      </c>
      <c r="BP129" s="170"/>
      <c r="BQ129" s="170">
        <f>BO129*BP129</f>
        <v>0</v>
      </c>
      <c r="BV129" s="111"/>
      <c r="BW129" s="173"/>
      <c r="BX129" s="172">
        <f>SUM(BX130:BX134)</f>
        <v>0</v>
      </c>
      <c r="BY129" s="170">
        <f>SUM(BY130:BY134)</f>
        <v>0</v>
      </c>
      <c r="BZ129" s="170"/>
      <c r="CA129" s="170">
        <f>BY129*BZ129</f>
        <v>0</v>
      </c>
      <c r="CC129" s="173"/>
      <c r="CD129" s="172">
        <f>SUM(CD130:CD134)</f>
        <v>0</v>
      </c>
      <c r="CE129" s="170">
        <f>SUM(CE130:CE134)</f>
        <v>0</v>
      </c>
      <c r="CF129" s="170"/>
      <c r="CG129" s="170">
        <f>CE129*CF129</f>
        <v>0</v>
      </c>
      <c r="CI129" s="173"/>
      <c r="CJ129" s="172">
        <f>SUM(CJ130:CJ134)</f>
        <v>0</v>
      </c>
      <c r="CK129" s="170">
        <f>SUM(CK130:CK134)</f>
        <v>0</v>
      </c>
      <c r="CL129" s="170"/>
      <c r="CM129" s="170">
        <f>CK129*CL129</f>
        <v>0</v>
      </c>
      <c r="CO129" s="173"/>
      <c r="CP129" s="172">
        <f>SUM(CP130:CP134)</f>
        <v>0</v>
      </c>
      <c r="CQ129" s="170">
        <f>SUM(CQ130:CQ134)</f>
        <v>0</v>
      </c>
      <c r="CR129" s="170"/>
      <c r="CS129" s="170">
        <f>CQ129*CR129</f>
        <v>0</v>
      </c>
      <c r="CX129" s="111"/>
      <c r="CY129" s="173"/>
      <c r="CZ129" s="172">
        <f>SUM(CZ130:CZ134)</f>
        <v>0</v>
      </c>
      <c r="DA129" s="170">
        <f>SUM(DA130:DA134)</f>
        <v>0</v>
      </c>
      <c r="DB129" s="170"/>
      <c r="DC129" s="170">
        <f>DA129*DB129</f>
        <v>0</v>
      </c>
      <c r="DE129" s="173"/>
      <c r="DF129" s="172">
        <f>SUM(DF130:DF134)</f>
        <v>0</v>
      </c>
      <c r="DG129" s="170">
        <f>SUM(DG130:DG134)</f>
        <v>0</v>
      </c>
      <c r="DH129" s="170"/>
      <c r="DI129" s="170">
        <f>DG129*DH129</f>
        <v>0</v>
      </c>
      <c r="DK129" s="173"/>
      <c r="DL129" s="172">
        <f>SUM(DL130:DL134)</f>
        <v>0</v>
      </c>
      <c r="DM129" s="170">
        <f>SUM(DM130:DM134)</f>
        <v>0</v>
      </c>
      <c r="DN129" s="170"/>
      <c r="DO129" s="170">
        <f>DM129*DN129</f>
        <v>0</v>
      </c>
      <c r="DQ129" s="173"/>
      <c r="DR129" s="172">
        <f>SUM(DR130:DR134)</f>
        <v>0</v>
      </c>
      <c r="DS129" s="170">
        <f>SUM(DS130:DS134)</f>
        <v>0</v>
      </c>
      <c r="DT129" s="170"/>
      <c r="DU129" s="170">
        <f>DS129*DT129</f>
        <v>0</v>
      </c>
      <c r="DZ129" s="111"/>
      <c r="EA129" s="726">
        <f>SUMPRODUCT((S$100:DU$100=V$100)*(S129:DU129))</f>
        <v>0</v>
      </c>
      <c r="EB129" s="486">
        <f>SUMPRODUCT((S$100:DU$100=W$100)*(S129:DU129))</f>
        <v>0</v>
      </c>
      <c r="EC129" s="150"/>
      <c r="ED129" s="144"/>
      <c r="EF129" s="163"/>
      <c r="EG129" s="162"/>
      <c r="EH129" s="162"/>
      <c r="EI129" s="162"/>
      <c r="EJ129" s="162"/>
      <c r="EK129" s="162"/>
      <c r="EL129" s="162"/>
      <c r="EM129" s="162"/>
      <c r="EN129" s="162"/>
      <c r="EO129" s="162"/>
      <c r="EP129" s="162"/>
      <c r="EQ129" s="162"/>
      <c r="ER129" s="161"/>
      <c r="ES129" s="159"/>
      <c r="ET129" s="160"/>
      <c r="EU129" s="160"/>
      <c r="EV129" s="111"/>
      <c r="EW129" s="111"/>
      <c r="EX129" s="159"/>
      <c r="EY129" s="112"/>
      <c r="EZ129" s="112"/>
      <c r="FD129" s="163"/>
      <c r="FE129" s="162"/>
      <c r="FF129" s="162"/>
      <c r="FG129" s="162"/>
      <c r="FH129" s="162"/>
      <c r="FI129" s="162"/>
      <c r="FJ129" s="162"/>
      <c r="FK129" s="162"/>
      <c r="FL129" s="162"/>
      <c r="FM129" s="162"/>
      <c r="FN129" s="162"/>
      <c r="FO129" s="162"/>
      <c r="FP129" s="161"/>
      <c r="FQ129" s="159"/>
      <c r="FR129" s="160"/>
      <c r="FS129" s="160"/>
      <c r="FT129" s="159"/>
      <c r="FU129" s="111"/>
      <c r="FV129" s="159"/>
      <c r="FW129" s="112"/>
      <c r="FX129" s="112"/>
    </row>
    <row r="130" spans="1:180" ht="15.75" customHeight="1" outlineLevel="2" x14ac:dyDescent="0.25">
      <c r="A130" s="150"/>
      <c r="B130" s="144"/>
      <c r="C130" s="913" t="str">
        <f t="shared" si="228"/>
        <v>SA29</v>
      </c>
      <c r="D130" s="946" t="s">
        <v>427</v>
      </c>
      <c r="E130" s="785"/>
      <c r="F130" s="786"/>
      <c r="G130" s="768"/>
      <c r="H130" s="770"/>
      <c r="I130" s="771"/>
      <c r="J130" s="1136" t="s">
        <v>306</v>
      </c>
      <c r="K130" s="1137" t="s">
        <v>306</v>
      </c>
      <c r="L130" s="680">
        <v>0</v>
      </c>
      <c r="M130" s="687"/>
      <c r="N130" s="704"/>
      <c r="O130" s="591"/>
      <c r="P130" s="478">
        <f>N130*$L130</f>
        <v>0</v>
      </c>
      <c r="Q130" s="111"/>
      <c r="R130" s="111"/>
      <c r="S130" s="713">
        <f>L130</f>
        <v>0</v>
      </c>
      <c r="T130" s="171">
        <f>N130</f>
        <v>0</v>
      </c>
      <c r="U130" s="223">
        <f>S130*T130</f>
        <v>0</v>
      </c>
      <c r="V130" s="599"/>
      <c r="W130" s="714"/>
      <c r="Y130" s="713">
        <f>S130*(1+$AC$97)</f>
        <v>0</v>
      </c>
      <c r="Z130" s="171">
        <f>T130*(1-$AC$99)</f>
        <v>0</v>
      </c>
      <c r="AA130" s="223">
        <f>Y130*Z130</f>
        <v>0</v>
      </c>
      <c r="AB130" s="597"/>
      <c r="AC130" s="714"/>
      <c r="AE130" s="713">
        <f>Y130*(1+$AI$97)</f>
        <v>0</v>
      </c>
      <c r="AF130" s="603">
        <f>Z130*(1-$AI$99)</f>
        <v>0</v>
      </c>
      <c r="AG130" s="223">
        <f>AE130*AF130</f>
        <v>0</v>
      </c>
      <c r="AH130" s="599"/>
      <c r="AI130" s="714"/>
      <c r="AK130" s="713">
        <f>AE130*(1+$AO$97)</f>
        <v>0</v>
      </c>
      <c r="AL130" s="171">
        <f>AF130*(1-$AO$99)</f>
        <v>0</v>
      </c>
      <c r="AM130" s="223">
        <f>AK130*AL130</f>
        <v>0</v>
      </c>
      <c r="AN130" s="597"/>
      <c r="AO130" s="714"/>
      <c r="AT130" s="111"/>
      <c r="AU130" s="169">
        <f>AK130*(1+$AY$97)</f>
        <v>0</v>
      </c>
      <c r="AV130" s="171">
        <f>AL130*(1-$AY$99)</f>
        <v>0</v>
      </c>
      <c r="AW130" s="170">
        <f>AU130*AV130</f>
        <v>0</v>
      </c>
      <c r="AX130" s="165"/>
      <c r="AY130" s="111"/>
      <c r="BA130" s="169">
        <f>AU130*(1+$BE$97)</f>
        <v>0</v>
      </c>
      <c r="BB130" s="171">
        <f>AV130*(1-$BE$99)</f>
        <v>0</v>
      </c>
      <c r="BC130" s="170">
        <f>BA130*BB130</f>
        <v>0</v>
      </c>
      <c r="BD130" s="165"/>
      <c r="BE130" s="111"/>
      <c r="BG130" s="169">
        <f>BA130*(1+$BK$97)</f>
        <v>0</v>
      </c>
      <c r="BH130" s="171">
        <f>BB130*(1-$BK$99)</f>
        <v>0</v>
      </c>
      <c r="BI130" s="170">
        <f>BG130*BH130</f>
        <v>0</v>
      </c>
      <c r="BJ130" s="165"/>
      <c r="BK130" s="111"/>
      <c r="BM130" s="169">
        <f>BG130*(1+$BQ$97)</f>
        <v>0</v>
      </c>
      <c r="BN130" s="171">
        <f>BH130*(1-$BQ$99)</f>
        <v>0</v>
      </c>
      <c r="BO130" s="170">
        <f>BM130*BN130</f>
        <v>0</v>
      </c>
      <c r="BP130" s="165"/>
      <c r="BQ130" s="111"/>
      <c r="BV130" s="111"/>
      <c r="BW130" s="169">
        <f>BM130*(1+$CA$97)</f>
        <v>0</v>
      </c>
      <c r="BX130" s="171">
        <f>BN130*(1-$CA$99)</f>
        <v>0</v>
      </c>
      <c r="BY130" s="170">
        <f>BW130*BX130</f>
        <v>0</v>
      </c>
      <c r="BZ130" s="165"/>
      <c r="CA130" s="111"/>
      <c r="CC130" s="169">
        <f>BW130*(1+$CG$97)</f>
        <v>0</v>
      </c>
      <c r="CD130" s="171">
        <f>BX130*(1-$CG$99)</f>
        <v>0</v>
      </c>
      <c r="CE130" s="170">
        <f>CC130*CD130</f>
        <v>0</v>
      </c>
      <c r="CF130" s="165"/>
      <c r="CG130" s="111"/>
      <c r="CI130" s="169">
        <f>CC130*(1+$CM$97)</f>
        <v>0</v>
      </c>
      <c r="CJ130" s="171">
        <f>CD130*(1-$CM$99)</f>
        <v>0</v>
      </c>
      <c r="CK130" s="170">
        <f>CI130*CJ130</f>
        <v>0</v>
      </c>
      <c r="CL130" s="165"/>
      <c r="CM130" s="111"/>
      <c r="CO130" s="169">
        <f>CI130*(1+$CS$97)</f>
        <v>0</v>
      </c>
      <c r="CP130" s="171">
        <f>CJ130*(1-$CS$99)</f>
        <v>0</v>
      </c>
      <c r="CQ130" s="170">
        <f>CO130*CP130</f>
        <v>0</v>
      </c>
      <c r="CR130" s="165"/>
      <c r="CS130" s="111"/>
      <c r="CX130" s="111"/>
      <c r="CY130" s="169">
        <f>CO130*(1+$DC$97)</f>
        <v>0</v>
      </c>
      <c r="CZ130" s="171">
        <f>CP130*(1-$DC$99)</f>
        <v>0</v>
      </c>
      <c r="DA130" s="170">
        <f>CY130*CZ130</f>
        <v>0</v>
      </c>
      <c r="DB130" s="165"/>
      <c r="DC130" s="111"/>
      <c r="DE130" s="169">
        <f>CY130*(1+$DI$97)</f>
        <v>0</v>
      </c>
      <c r="DF130" s="171">
        <f>CZ130*(1-$DI$99)</f>
        <v>0</v>
      </c>
      <c r="DG130" s="170">
        <f>DE130*DF130</f>
        <v>0</v>
      </c>
      <c r="DH130" s="165"/>
      <c r="DI130" s="111"/>
      <c r="DK130" s="169">
        <f>DE130*(1+$DO$97)</f>
        <v>0</v>
      </c>
      <c r="DL130" s="171">
        <f>DF130*(1-$DO$99)</f>
        <v>0</v>
      </c>
      <c r="DM130" s="170">
        <f>DK130*DL130</f>
        <v>0</v>
      </c>
      <c r="DN130" s="165"/>
      <c r="DO130" s="111"/>
      <c r="DQ130" s="169">
        <f>DK130*(1+$DU$97)</f>
        <v>0</v>
      </c>
      <c r="DR130" s="171">
        <f>DL130*(1-$DU$99)</f>
        <v>0</v>
      </c>
      <c r="DS130" s="170">
        <f>DQ130*DR130</f>
        <v>0</v>
      </c>
      <c r="DT130" s="165"/>
      <c r="DU130" s="111"/>
      <c r="DZ130" s="111"/>
      <c r="EA130" s="726"/>
      <c r="EB130" s="486"/>
      <c r="EC130" s="150"/>
      <c r="ED130" s="144"/>
      <c r="EF130" s="163"/>
      <c r="EG130" s="162"/>
      <c r="EH130" s="162"/>
      <c r="EI130" s="162"/>
      <c r="EJ130" s="162"/>
      <c r="EK130" s="162"/>
      <c r="EL130" s="162"/>
      <c r="EM130" s="162"/>
      <c r="EN130" s="162"/>
      <c r="EO130" s="162"/>
      <c r="EP130" s="162"/>
      <c r="EQ130" s="162"/>
      <c r="ER130" s="161"/>
      <c r="ES130" s="159"/>
      <c r="ET130" s="160"/>
      <c r="EU130" s="160"/>
      <c r="EV130" s="111"/>
      <c r="EW130" s="111"/>
      <c r="EX130" s="159"/>
      <c r="EY130" s="112"/>
      <c r="EZ130" s="112"/>
      <c r="FD130" s="163"/>
      <c r="FE130" s="162"/>
      <c r="FF130" s="162"/>
      <c r="FG130" s="162"/>
      <c r="FH130" s="162"/>
      <c r="FI130" s="162"/>
      <c r="FJ130" s="162"/>
      <c r="FK130" s="162"/>
      <c r="FL130" s="162"/>
      <c r="FM130" s="162"/>
      <c r="FN130" s="162"/>
      <c r="FO130" s="162"/>
      <c r="FP130" s="161"/>
      <c r="FQ130" s="159"/>
      <c r="FR130" s="160"/>
      <c r="FS130" s="160"/>
      <c r="FT130" s="159"/>
      <c r="FU130" s="111"/>
      <c r="FV130" s="159"/>
      <c r="FW130" s="112"/>
      <c r="FX130" s="112"/>
    </row>
    <row r="131" spans="1:180" ht="16.5" customHeight="1" outlineLevel="2" x14ac:dyDescent="0.25">
      <c r="A131" s="150"/>
      <c r="B131" s="144"/>
      <c r="C131" s="932" t="str">
        <f t="shared" si="228"/>
        <v>SA30</v>
      </c>
      <c r="D131" s="946" t="s">
        <v>428</v>
      </c>
      <c r="E131" s="788"/>
      <c r="F131" s="789"/>
      <c r="G131" s="790"/>
      <c r="H131" s="791"/>
      <c r="I131" s="792"/>
      <c r="J131" s="1136" t="s">
        <v>306</v>
      </c>
      <c r="K131" s="1137" t="s">
        <v>306</v>
      </c>
      <c r="L131" s="680">
        <v>0</v>
      </c>
      <c r="M131" s="111"/>
      <c r="N131" s="700"/>
      <c r="O131" s="591"/>
      <c r="P131" s="478">
        <f>N131*$L131</f>
        <v>0</v>
      </c>
      <c r="Q131" s="111"/>
      <c r="R131" s="111"/>
      <c r="S131" s="713">
        <f>L131</f>
        <v>0</v>
      </c>
      <c r="T131" s="171">
        <f>N131</f>
        <v>0</v>
      </c>
      <c r="U131" s="223">
        <f>S131*T131</f>
        <v>0</v>
      </c>
      <c r="V131" s="599"/>
      <c r="W131" s="714"/>
      <c r="Y131" s="713">
        <f t="shared" ref="Y131:Y134" si="229">S131*(1+$AC$97)</f>
        <v>0</v>
      </c>
      <c r="Z131" s="171">
        <f t="shared" ref="Z131:Z134" si="230">T131*(1-$AC$99)</f>
        <v>0</v>
      </c>
      <c r="AA131" s="223">
        <f t="shared" ref="AA131:AA134" si="231">Y131*Z131</f>
        <v>0</v>
      </c>
      <c r="AB131" s="597"/>
      <c r="AC131" s="714"/>
      <c r="AE131" s="713">
        <f>Y131*(1+$AI$97)</f>
        <v>0</v>
      </c>
      <c r="AF131" s="603">
        <f>Z131*(1-$AI$99)</f>
        <v>0</v>
      </c>
      <c r="AG131" s="223">
        <f>AE131*AF131</f>
        <v>0</v>
      </c>
      <c r="AH131" s="599"/>
      <c r="AI131" s="714"/>
      <c r="AK131" s="713">
        <f>AE131*(1+$AO$97)</f>
        <v>0</v>
      </c>
      <c r="AL131" s="171">
        <f>AF131*(1-$AO$99)</f>
        <v>0</v>
      </c>
      <c r="AM131" s="223">
        <f>AK131*AL131</f>
        <v>0</v>
      </c>
      <c r="AN131" s="597"/>
      <c r="AO131" s="714"/>
      <c r="AT131" s="111"/>
      <c r="AU131" s="169">
        <f>AK131*(1+$AY$97)</f>
        <v>0</v>
      </c>
      <c r="AV131" s="171">
        <f>AL131*(1-$AY$99)</f>
        <v>0</v>
      </c>
      <c r="AW131" s="170">
        <f>AU131*AV131</f>
        <v>0</v>
      </c>
      <c r="AX131" s="165"/>
      <c r="AY131" s="111"/>
      <c r="BA131" s="169">
        <f>AU131*(1+$BE$97)</f>
        <v>0</v>
      </c>
      <c r="BB131" s="171">
        <f>AV131*(1-$BE$99)</f>
        <v>0</v>
      </c>
      <c r="BC131" s="170">
        <f>BA131*BB131</f>
        <v>0</v>
      </c>
      <c r="BD131" s="165"/>
      <c r="BE131" s="111"/>
      <c r="BG131" s="169">
        <f>BA131*(1+$BK$97)</f>
        <v>0</v>
      </c>
      <c r="BH131" s="171">
        <f>BB131*(1-$BK$99)</f>
        <v>0</v>
      </c>
      <c r="BI131" s="170">
        <f>BG131*BH131</f>
        <v>0</v>
      </c>
      <c r="BJ131" s="165"/>
      <c r="BK131" s="111"/>
      <c r="BM131" s="169">
        <f>BG131*(1+$BQ$97)</f>
        <v>0</v>
      </c>
      <c r="BN131" s="171">
        <f>BH131*(1-$BQ$99)</f>
        <v>0</v>
      </c>
      <c r="BO131" s="170">
        <f>BM131*BN131</f>
        <v>0</v>
      </c>
      <c r="BP131" s="165"/>
      <c r="BQ131" s="111"/>
      <c r="BV131" s="111"/>
      <c r="BW131" s="169">
        <f>BM131*(1+$CA$97)</f>
        <v>0</v>
      </c>
      <c r="BX131" s="171">
        <f>BN131*(1-$CA$99)</f>
        <v>0</v>
      </c>
      <c r="BY131" s="170">
        <f>BW131*BX131</f>
        <v>0</v>
      </c>
      <c r="BZ131" s="165"/>
      <c r="CA131" s="111"/>
      <c r="CC131" s="169">
        <f>BW131*(1+$CG$97)</f>
        <v>0</v>
      </c>
      <c r="CD131" s="171">
        <f>BX131*(1-$CG$99)</f>
        <v>0</v>
      </c>
      <c r="CE131" s="170">
        <f>CC131*CD131</f>
        <v>0</v>
      </c>
      <c r="CF131" s="165"/>
      <c r="CG131" s="111"/>
      <c r="CI131" s="169">
        <f>CC131*(1+$CM$97)</f>
        <v>0</v>
      </c>
      <c r="CJ131" s="171">
        <f>CD131*(1-$CM$99)</f>
        <v>0</v>
      </c>
      <c r="CK131" s="170">
        <f>CI131*CJ131</f>
        <v>0</v>
      </c>
      <c r="CL131" s="165"/>
      <c r="CM131" s="111"/>
      <c r="CO131" s="169">
        <f>CI131*(1+$CS$97)</f>
        <v>0</v>
      </c>
      <c r="CP131" s="171">
        <f>CJ131*(1-$CS$99)</f>
        <v>0</v>
      </c>
      <c r="CQ131" s="170">
        <f>CO131*CP131</f>
        <v>0</v>
      </c>
      <c r="CR131" s="165"/>
      <c r="CS131" s="111"/>
      <c r="CX131" s="111"/>
      <c r="CY131" s="169">
        <f t="shared" ref="CY131:CY134" si="232">CO131*(1+$DC$97)</f>
        <v>0</v>
      </c>
      <c r="CZ131" s="171">
        <f t="shared" ref="CZ131:CZ134" si="233">CP131*(1-$DC$99)</f>
        <v>0</v>
      </c>
      <c r="DA131" s="170">
        <f>CY131*CZ131</f>
        <v>0</v>
      </c>
      <c r="DB131" s="165"/>
      <c r="DC131" s="111"/>
      <c r="DE131" s="169">
        <f t="shared" ref="DE131:DE134" si="234">CY131*(1+$DI$97)</f>
        <v>0</v>
      </c>
      <c r="DF131" s="171">
        <f t="shared" ref="DF131:DF134" si="235">CZ131*(1-$DI$99)</f>
        <v>0</v>
      </c>
      <c r="DG131" s="170">
        <f>DE131*DF131</f>
        <v>0</v>
      </c>
      <c r="DH131" s="165"/>
      <c r="DI131" s="111"/>
      <c r="DK131" s="169">
        <f t="shared" ref="DK131:DK134" si="236">DE131*(1+$DO$97)</f>
        <v>0</v>
      </c>
      <c r="DL131" s="171">
        <f t="shared" ref="DL131:DL134" si="237">DF131*(1-$DO$99)</f>
        <v>0</v>
      </c>
      <c r="DM131" s="170">
        <f>DK131*DL131</f>
        <v>0</v>
      </c>
      <c r="DN131" s="165"/>
      <c r="DO131" s="111"/>
      <c r="DQ131" s="169">
        <f t="shared" ref="DQ131:DQ134" si="238">DK131*(1+$DU$97)</f>
        <v>0</v>
      </c>
      <c r="DR131" s="171">
        <f t="shared" ref="DR131:DR134" si="239">DL131*(1-$DU$99)</f>
        <v>0</v>
      </c>
      <c r="DS131" s="170">
        <f>DQ131*DR131</f>
        <v>0</v>
      </c>
      <c r="DT131" s="165"/>
      <c r="DU131" s="111"/>
      <c r="DZ131" s="111"/>
      <c r="EA131" s="726"/>
      <c r="EB131" s="486"/>
      <c r="EC131" s="150"/>
      <c r="ED131" s="144"/>
      <c r="EF131" s="163"/>
      <c r="EG131" s="162"/>
      <c r="EH131" s="162"/>
      <c r="EI131" s="162"/>
      <c r="EJ131" s="162"/>
      <c r="EK131" s="162"/>
      <c r="EL131" s="162"/>
      <c r="EM131" s="162"/>
      <c r="EN131" s="162"/>
      <c r="EO131" s="162"/>
      <c r="EP131" s="162"/>
      <c r="EQ131" s="162"/>
      <c r="ER131" s="161"/>
      <c r="ES131" s="159"/>
      <c r="ET131" s="160"/>
      <c r="EU131" s="160"/>
      <c r="EV131" s="111"/>
      <c r="EW131" s="111"/>
      <c r="EX131" s="159"/>
      <c r="EY131" s="112"/>
      <c r="EZ131" s="112"/>
      <c r="FD131" s="163"/>
      <c r="FE131" s="162"/>
      <c r="FF131" s="162"/>
      <c r="FG131" s="162"/>
      <c r="FH131" s="162"/>
      <c r="FI131" s="162"/>
      <c r="FJ131" s="162"/>
      <c r="FK131" s="162"/>
      <c r="FL131" s="162"/>
      <c r="FM131" s="162"/>
      <c r="FN131" s="162"/>
      <c r="FO131" s="162"/>
      <c r="FP131" s="161"/>
      <c r="FQ131" s="159"/>
      <c r="FR131" s="160"/>
      <c r="FS131" s="160"/>
      <c r="FT131" s="159"/>
      <c r="FU131" s="111"/>
      <c r="FV131" s="159"/>
      <c r="FW131" s="112"/>
      <c r="FX131" s="112"/>
    </row>
    <row r="132" spans="1:180" ht="15" customHeight="1" outlineLevel="2" x14ac:dyDescent="0.25">
      <c r="A132" s="150"/>
      <c r="B132" s="144"/>
      <c r="C132" s="913" t="str">
        <f t="shared" si="228"/>
        <v>SA31</v>
      </c>
      <c r="D132" s="946" t="s">
        <v>429</v>
      </c>
      <c r="E132" s="793"/>
      <c r="F132" s="794"/>
      <c r="G132" s="795"/>
      <c r="H132" s="796"/>
      <c r="I132" s="797"/>
      <c r="J132" s="1136" t="s">
        <v>306</v>
      </c>
      <c r="K132" s="1137" t="s">
        <v>306</v>
      </c>
      <c r="L132" s="682">
        <v>0</v>
      </c>
      <c r="M132" s="111"/>
      <c r="N132" s="696"/>
      <c r="O132" s="591"/>
      <c r="P132" s="478">
        <f>N132*$L132</f>
        <v>0</v>
      </c>
      <c r="Q132" s="111"/>
      <c r="R132" s="111"/>
      <c r="S132" s="713">
        <f>L132</f>
        <v>0</v>
      </c>
      <c r="T132" s="171">
        <f>N132</f>
        <v>0</v>
      </c>
      <c r="U132" s="223">
        <f>S132*T132</f>
        <v>0</v>
      </c>
      <c r="V132" s="599"/>
      <c r="W132" s="714"/>
      <c r="Y132" s="713">
        <f t="shared" si="229"/>
        <v>0</v>
      </c>
      <c r="Z132" s="171">
        <f t="shared" si="230"/>
        <v>0</v>
      </c>
      <c r="AA132" s="223">
        <f t="shared" si="231"/>
        <v>0</v>
      </c>
      <c r="AB132" s="597"/>
      <c r="AC132" s="714"/>
      <c r="AE132" s="713">
        <f>Y132*(1+$AI$97)</f>
        <v>0</v>
      </c>
      <c r="AF132" s="603">
        <f>Z132*(1-$AI$99)</f>
        <v>0</v>
      </c>
      <c r="AG132" s="223">
        <f>AE132*AF132</f>
        <v>0</v>
      </c>
      <c r="AH132" s="599"/>
      <c r="AI132" s="714"/>
      <c r="AK132" s="713">
        <f>AE132*(1+$AO$97)</f>
        <v>0</v>
      </c>
      <c r="AL132" s="171">
        <f>AF132*(1-$AO$99)</f>
        <v>0</v>
      </c>
      <c r="AM132" s="223">
        <f>AK132*AL132</f>
        <v>0</v>
      </c>
      <c r="AN132" s="597"/>
      <c r="AO132" s="714"/>
      <c r="AT132" s="111"/>
      <c r="AU132" s="169">
        <f>AK132*(1+$AY$97)</f>
        <v>0</v>
      </c>
      <c r="AV132" s="171">
        <f>AL132*(1-$AY$99)</f>
        <v>0</v>
      </c>
      <c r="AW132" s="170">
        <f>AU132*AV132</f>
        <v>0</v>
      </c>
      <c r="AX132" s="165"/>
      <c r="AY132" s="111"/>
      <c r="BA132" s="169">
        <f>AU132*(1+$BE$97)</f>
        <v>0</v>
      </c>
      <c r="BB132" s="171">
        <f>AV132*(1-$BE$99)</f>
        <v>0</v>
      </c>
      <c r="BC132" s="170">
        <f>BA132*BB132</f>
        <v>0</v>
      </c>
      <c r="BD132" s="165"/>
      <c r="BE132" s="111"/>
      <c r="BG132" s="169">
        <f>BA132*(1+$BK$97)</f>
        <v>0</v>
      </c>
      <c r="BH132" s="171">
        <f>BB132*(1-$BK$99)</f>
        <v>0</v>
      </c>
      <c r="BI132" s="170">
        <f>BG132*BH132</f>
        <v>0</v>
      </c>
      <c r="BJ132" s="165"/>
      <c r="BK132" s="111"/>
      <c r="BM132" s="169">
        <f>BG132*(1+$BQ$97)</f>
        <v>0</v>
      </c>
      <c r="BN132" s="171">
        <f>BH132*(1-$BQ$99)</f>
        <v>0</v>
      </c>
      <c r="BO132" s="170">
        <f>BM132*BN132</f>
        <v>0</v>
      </c>
      <c r="BP132" s="165"/>
      <c r="BQ132" s="111"/>
      <c r="BV132" s="111"/>
      <c r="BW132" s="169">
        <f>BM132*(1+$CA$97)</f>
        <v>0</v>
      </c>
      <c r="BX132" s="171">
        <f>BN132*(1-$CA$99)</f>
        <v>0</v>
      </c>
      <c r="BY132" s="170">
        <f>BW132*BX132</f>
        <v>0</v>
      </c>
      <c r="BZ132" s="165"/>
      <c r="CA132" s="111"/>
      <c r="CC132" s="169">
        <f>BW132*(1+$CG$97)</f>
        <v>0</v>
      </c>
      <c r="CD132" s="171">
        <f>BX132*(1-$CG$99)</f>
        <v>0</v>
      </c>
      <c r="CE132" s="170">
        <f>CC132*CD132</f>
        <v>0</v>
      </c>
      <c r="CF132" s="165"/>
      <c r="CG132" s="111"/>
      <c r="CI132" s="169">
        <f>CC132*(1+$CM$97)</f>
        <v>0</v>
      </c>
      <c r="CJ132" s="171">
        <f>CD132*(1-$CM$99)</f>
        <v>0</v>
      </c>
      <c r="CK132" s="170">
        <f>CI132*CJ132</f>
        <v>0</v>
      </c>
      <c r="CL132" s="165"/>
      <c r="CM132" s="111"/>
      <c r="CO132" s="169">
        <f>CI132*(1+$CS$97)</f>
        <v>0</v>
      </c>
      <c r="CP132" s="171">
        <f>CJ132*(1-$CS$99)</f>
        <v>0</v>
      </c>
      <c r="CQ132" s="170">
        <f>CO132*CP132</f>
        <v>0</v>
      </c>
      <c r="CR132" s="165"/>
      <c r="CS132" s="111"/>
      <c r="CX132" s="111"/>
      <c r="CY132" s="169">
        <f t="shared" si="232"/>
        <v>0</v>
      </c>
      <c r="CZ132" s="171">
        <f t="shared" si="233"/>
        <v>0</v>
      </c>
      <c r="DA132" s="170">
        <f>CY132*CZ132</f>
        <v>0</v>
      </c>
      <c r="DB132" s="165"/>
      <c r="DC132" s="111"/>
      <c r="DE132" s="169">
        <f t="shared" si="234"/>
        <v>0</v>
      </c>
      <c r="DF132" s="171">
        <f t="shared" si="235"/>
        <v>0</v>
      </c>
      <c r="DG132" s="170">
        <f>DE132*DF132</f>
        <v>0</v>
      </c>
      <c r="DH132" s="165"/>
      <c r="DI132" s="111"/>
      <c r="DK132" s="169">
        <f t="shared" si="236"/>
        <v>0</v>
      </c>
      <c r="DL132" s="171">
        <f t="shared" si="237"/>
        <v>0</v>
      </c>
      <c r="DM132" s="170">
        <f>DK132*DL132</f>
        <v>0</v>
      </c>
      <c r="DN132" s="165"/>
      <c r="DO132" s="111"/>
      <c r="DQ132" s="169">
        <f t="shared" si="238"/>
        <v>0</v>
      </c>
      <c r="DR132" s="171">
        <f t="shared" si="239"/>
        <v>0</v>
      </c>
      <c r="DS132" s="170">
        <f>DQ132*DR132</f>
        <v>0</v>
      </c>
      <c r="DT132" s="165"/>
      <c r="DU132" s="111"/>
      <c r="DZ132" s="111"/>
      <c r="EA132" s="726"/>
      <c r="EB132" s="486"/>
      <c r="EC132" s="150"/>
      <c r="ED132" s="144"/>
      <c r="EF132" s="163"/>
      <c r="EG132" s="162"/>
      <c r="EH132" s="162"/>
      <c r="EI132" s="162"/>
      <c r="EJ132" s="162"/>
      <c r="EK132" s="162"/>
      <c r="EL132" s="162"/>
      <c r="EM132" s="162"/>
      <c r="EN132" s="162"/>
      <c r="EO132" s="162"/>
      <c r="EP132" s="162"/>
      <c r="EQ132" s="162"/>
      <c r="ER132" s="161"/>
      <c r="ES132" s="159"/>
      <c r="ET132" s="160"/>
      <c r="EU132" s="160"/>
      <c r="EV132" s="111"/>
      <c r="EW132" s="111"/>
      <c r="EX132" s="159"/>
      <c r="EY132" s="112"/>
      <c r="EZ132" s="112"/>
      <c r="FD132" s="163"/>
      <c r="FE132" s="162"/>
      <c r="FF132" s="162"/>
      <c r="FG132" s="162"/>
      <c r="FH132" s="162"/>
      <c r="FI132" s="162"/>
      <c r="FJ132" s="162"/>
      <c r="FK132" s="162"/>
      <c r="FL132" s="162"/>
      <c r="FM132" s="162"/>
      <c r="FN132" s="162"/>
      <c r="FO132" s="162"/>
      <c r="FP132" s="161"/>
      <c r="FQ132" s="159"/>
      <c r="FR132" s="160"/>
      <c r="FS132" s="160"/>
      <c r="FT132" s="159"/>
      <c r="FU132" s="111"/>
      <c r="FV132" s="159"/>
      <c r="FW132" s="112"/>
      <c r="FX132" s="112"/>
    </row>
    <row r="133" spans="1:180" ht="16.5" customHeight="1" outlineLevel="2" x14ac:dyDescent="0.25">
      <c r="A133" s="150"/>
      <c r="B133" s="144"/>
      <c r="C133" s="915" t="str">
        <f t="shared" si="228"/>
        <v>SA32</v>
      </c>
      <c r="D133" s="946" t="s">
        <v>430</v>
      </c>
      <c r="E133" s="767"/>
      <c r="F133" s="798"/>
      <c r="G133" s="799"/>
      <c r="H133" s="800"/>
      <c r="I133" s="801"/>
      <c r="J133" s="1136" t="s">
        <v>306</v>
      </c>
      <c r="K133" s="1137" t="s">
        <v>306</v>
      </c>
      <c r="L133" s="680">
        <v>0</v>
      </c>
      <c r="M133" s="111"/>
      <c r="N133" s="696"/>
      <c r="O133" s="591"/>
      <c r="P133" s="478">
        <f t="shared" ref="P133:P134" si="240">N133*$L133</f>
        <v>0</v>
      </c>
      <c r="Q133" s="111"/>
      <c r="R133" s="111"/>
      <c r="S133" s="713">
        <f t="shared" ref="S133:S134" si="241">L133</f>
        <v>0</v>
      </c>
      <c r="T133" s="171">
        <f t="shared" ref="T133:T134" si="242">N133</f>
        <v>0</v>
      </c>
      <c r="U133" s="223">
        <f t="shared" ref="U133:U134" si="243">S133*T133</f>
        <v>0</v>
      </c>
      <c r="V133" s="599"/>
      <c r="W133" s="714"/>
      <c r="Y133" s="713">
        <f t="shared" si="229"/>
        <v>0</v>
      </c>
      <c r="Z133" s="171">
        <f t="shared" si="230"/>
        <v>0</v>
      </c>
      <c r="AA133" s="223">
        <f t="shared" si="231"/>
        <v>0</v>
      </c>
      <c r="AB133" s="597"/>
      <c r="AC133" s="714"/>
      <c r="AE133" s="713">
        <f t="shared" ref="AE133:AE134" si="244">Y133*(1+$AI$97)</f>
        <v>0</v>
      </c>
      <c r="AF133" s="603">
        <f t="shared" ref="AF133:AF134" si="245">Z133*(1-$AI$99)</f>
        <v>0</v>
      </c>
      <c r="AG133" s="223">
        <f t="shared" ref="AG133:AG134" si="246">AE133*AF133</f>
        <v>0</v>
      </c>
      <c r="AH133" s="599"/>
      <c r="AI133" s="714"/>
      <c r="AK133" s="713">
        <f t="shared" ref="AK133:AK134" si="247">AE133*(1+$AO$97)</f>
        <v>0</v>
      </c>
      <c r="AL133" s="171">
        <f t="shared" ref="AL133:AL134" si="248">AF133*(1-$AO$99)</f>
        <v>0</v>
      </c>
      <c r="AM133" s="223">
        <f t="shared" ref="AM133:AM134" si="249">AK133*AL133</f>
        <v>0</v>
      </c>
      <c r="AN133" s="597"/>
      <c r="AO133" s="714"/>
      <c r="AT133" s="111"/>
      <c r="AU133" s="169">
        <f t="shared" ref="AU133:AU134" si="250">AK133*(1+$AY$97)</f>
        <v>0</v>
      </c>
      <c r="AV133" s="171">
        <f t="shared" ref="AV133:AV134" si="251">AL133*(1-$AY$99)</f>
        <v>0</v>
      </c>
      <c r="AW133" s="170">
        <f t="shared" ref="AW133:AW134" si="252">AU133*AV133</f>
        <v>0</v>
      </c>
      <c r="AX133" s="165"/>
      <c r="AY133" s="111"/>
      <c r="BA133" s="169">
        <f t="shared" ref="BA133:BA134" si="253">AU133*(1+$BE$97)</f>
        <v>0</v>
      </c>
      <c r="BB133" s="171">
        <f t="shared" ref="BB133:BB134" si="254">AV133*(1-$BE$99)</f>
        <v>0</v>
      </c>
      <c r="BC133" s="170">
        <f t="shared" ref="BC133:BC134" si="255">BA133*BB133</f>
        <v>0</v>
      </c>
      <c r="BD133" s="165"/>
      <c r="BE133" s="111"/>
      <c r="BG133" s="169">
        <f t="shared" ref="BG133:BG134" si="256">BA133*(1+$BK$97)</f>
        <v>0</v>
      </c>
      <c r="BH133" s="171">
        <f t="shared" ref="BH133:BH134" si="257">BB133*(1-$BK$99)</f>
        <v>0</v>
      </c>
      <c r="BI133" s="170">
        <f t="shared" ref="BI133:BI134" si="258">BG133*BH133</f>
        <v>0</v>
      </c>
      <c r="BJ133" s="165"/>
      <c r="BK133" s="111"/>
      <c r="BM133" s="169">
        <f t="shared" ref="BM133:BM134" si="259">BG133*(1+$BQ$97)</f>
        <v>0</v>
      </c>
      <c r="BN133" s="171">
        <f t="shared" ref="BN133:BN134" si="260">BH133*(1-$BQ$99)</f>
        <v>0</v>
      </c>
      <c r="BO133" s="170">
        <f t="shared" ref="BO133:BO134" si="261">BM133*BN133</f>
        <v>0</v>
      </c>
      <c r="BP133" s="165"/>
      <c r="BQ133" s="111"/>
      <c r="BV133" s="111"/>
      <c r="BW133" s="169">
        <f t="shared" ref="BW133:BW134" si="262">BM133*(1+$CA$97)</f>
        <v>0</v>
      </c>
      <c r="BX133" s="171">
        <f t="shared" ref="BX133:BX134" si="263">BN133*(1-$CA$99)</f>
        <v>0</v>
      </c>
      <c r="BY133" s="170">
        <f t="shared" ref="BY133:BY134" si="264">BW133*BX133</f>
        <v>0</v>
      </c>
      <c r="BZ133" s="165"/>
      <c r="CA133" s="111"/>
      <c r="CC133" s="169">
        <f t="shared" ref="CC133:CC134" si="265">BW133*(1+$CG$97)</f>
        <v>0</v>
      </c>
      <c r="CD133" s="171">
        <f t="shared" ref="CD133:CD134" si="266">BX133*(1-$CG$99)</f>
        <v>0</v>
      </c>
      <c r="CE133" s="170">
        <f t="shared" ref="CE133:CE134" si="267">CC133*CD133</f>
        <v>0</v>
      </c>
      <c r="CF133" s="165"/>
      <c r="CG133" s="111"/>
      <c r="CI133" s="169">
        <f t="shared" ref="CI133:CI134" si="268">CC133*(1+$CM$97)</f>
        <v>0</v>
      </c>
      <c r="CJ133" s="171">
        <f t="shared" ref="CJ133:CJ134" si="269">CD133*(1-$CM$99)</f>
        <v>0</v>
      </c>
      <c r="CK133" s="170">
        <f t="shared" ref="CK133:CK134" si="270">CI133*CJ133</f>
        <v>0</v>
      </c>
      <c r="CL133" s="165"/>
      <c r="CM133" s="111"/>
      <c r="CO133" s="169">
        <f t="shared" ref="CO133:CO134" si="271">CI133*(1+$CS$97)</f>
        <v>0</v>
      </c>
      <c r="CP133" s="171">
        <f t="shared" ref="CP133:CP134" si="272">CJ133*(1-$CS$99)</f>
        <v>0</v>
      </c>
      <c r="CQ133" s="170">
        <f t="shared" ref="CQ133:CQ134" si="273">CO133*CP133</f>
        <v>0</v>
      </c>
      <c r="CR133" s="165"/>
      <c r="CS133" s="111"/>
      <c r="CX133" s="111"/>
      <c r="CY133" s="169">
        <f t="shared" si="232"/>
        <v>0</v>
      </c>
      <c r="CZ133" s="171">
        <f t="shared" si="233"/>
        <v>0</v>
      </c>
      <c r="DA133" s="170">
        <f t="shared" ref="DA133:DA134" si="274">CY133*CZ133</f>
        <v>0</v>
      </c>
      <c r="DB133" s="165"/>
      <c r="DC133" s="111"/>
      <c r="DE133" s="169">
        <f t="shared" si="234"/>
        <v>0</v>
      </c>
      <c r="DF133" s="171">
        <f t="shared" si="235"/>
        <v>0</v>
      </c>
      <c r="DG133" s="170">
        <f t="shared" ref="DG133:DG134" si="275">DE133*DF133</f>
        <v>0</v>
      </c>
      <c r="DH133" s="165"/>
      <c r="DI133" s="111"/>
      <c r="DK133" s="169">
        <f t="shared" si="236"/>
        <v>0</v>
      </c>
      <c r="DL133" s="171">
        <f t="shared" si="237"/>
        <v>0</v>
      </c>
      <c r="DM133" s="170">
        <f t="shared" ref="DM133:DM134" si="276">DK133*DL133</f>
        <v>0</v>
      </c>
      <c r="DN133" s="165"/>
      <c r="DO133" s="111"/>
      <c r="DQ133" s="169">
        <f t="shared" si="238"/>
        <v>0</v>
      </c>
      <c r="DR133" s="171">
        <f t="shared" si="239"/>
        <v>0</v>
      </c>
      <c r="DS133" s="170">
        <f t="shared" ref="DS133:DS134" si="277">DQ133*DR133</f>
        <v>0</v>
      </c>
      <c r="DT133" s="165"/>
      <c r="DU133" s="111"/>
      <c r="DZ133" s="111"/>
      <c r="EA133" s="726"/>
      <c r="EB133" s="486"/>
      <c r="EC133" s="150"/>
      <c r="ED133" s="144"/>
      <c r="EF133" s="163"/>
      <c r="EG133" s="162"/>
      <c r="EH133" s="162"/>
      <c r="EI133" s="162"/>
      <c r="EJ133" s="162"/>
      <c r="EK133" s="162"/>
      <c r="EL133" s="162"/>
      <c r="EM133" s="162"/>
      <c r="EN133" s="162"/>
      <c r="EO133" s="162"/>
      <c r="EP133" s="162"/>
      <c r="EQ133" s="162"/>
      <c r="ER133" s="161"/>
      <c r="ES133" s="159"/>
      <c r="ET133" s="160"/>
      <c r="EU133" s="160"/>
      <c r="EV133" s="111"/>
      <c r="EW133" s="111"/>
      <c r="EX133" s="159"/>
      <c r="EY133" s="112"/>
      <c r="EZ133" s="112"/>
      <c r="FD133" s="163"/>
      <c r="FE133" s="162"/>
      <c r="FF133" s="162"/>
      <c r="FG133" s="162"/>
      <c r="FH133" s="162"/>
      <c r="FI133" s="162"/>
      <c r="FJ133" s="162"/>
      <c r="FK133" s="162"/>
      <c r="FL133" s="162"/>
      <c r="FM133" s="162"/>
      <c r="FN133" s="162"/>
      <c r="FO133" s="162"/>
      <c r="FP133" s="161"/>
      <c r="FQ133" s="159"/>
      <c r="FR133" s="160"/>
      <c r="FS133" s="160"/>
      <c r="FT133" s="159"/>
      <c r="FU133" s="111"/>
      <c r="FV133" s="159"/>
      <c r="FW133" s="112"/>
      <c r="FX133" s="112"/>
    </row>
    <row r="134" spans="1:180" ht="19.5" customHeight="1" outlineLevel="2" thickBot="1" x14ac:dyDescent="0.3">
      <c r="A134" s="150"/>
      <c r="B134" s="144"/>
      <c r="C134" s="929" t="str">
        <f t="shared" si="228"/>
        <v>SA33</v>
      </c>
      <c r="D134" s="946" t="s">
        <v>431</v>
      </c>
      <c r="E134" s="802"/>
      <c r="F134" s="803"/>
      <c r="G134" s="804"/>
      <c r="H134" s="805"/>
      <c r="I134" s="806"/>
      <c r="J134" s="1138" t="s">
        <v>306</v>
      </c>
      <c r="K134" s="1139" t="s">
        <v>306</v>
      </c>
      <c r="L134" s="686">
        <v>0</v>
      </c>
      <c r="M134" s="111"/>
      <c r="N134" s="705"/>
      <c r="O134" s="706"/>
      <c r="P134" s="481">
        <f t="shared" si="240"/>
        <v>0</v>
      </c>
      <c r="Q134" s="111"/>
      <c r="R134" s="111"/>
      <c r="S134" s="718">
        <f t="shared" si="241"/>
        <v>0</v>
      </c>
      <c r="T134" s="719">
        <f t="shared" si="242"/>
        <v>0</v>
      </c>
      <c r="U134" s="530">
        <f t="shared" si="243"/>
        <v>0</v>
      </c>
      <c r="V134" s="720"/>
      <c r="W134" s="721"/>
      <c r="Y134" s="718">
        <f t="shared" si="229"/>
        <v>0</v>
      </c>
      <c r="Z134" s="719">
        <f t="shared" si="230"/>
        <v>0</v>
      </c>
      <c r="AA134" s="530">
        <f t="shared" si="231"/>
        <v>0</v>
      </c>
      <c r="AB134" s="724"/>
      <c r="AC134" s="721"/>
      <c r="AE134" s="718">
        <f t="shared" si="244"/>
        <v>0</v>
      </c>
      <c r="AF134" s="725">
        <f t="shared" si="245"/>
        <v>0</v>
      </c>
      <c r="AG134" s="530">
        <f t="shared" si="246"/>
        <v>0</v>
      </c>
      <c r="AH134" s="720"/>
      <c r="AI134" s="721"/>
      <c r="AK134" s="718">
        <f t="shared" si="247"/>
        <v>0</v>
      </c>
      <c r="AL134" s="719">
        <f t="shared" si="248"/>
        <v>0</v>
      </c>
      <c r="AM134" s="530">
        <f t="shared" si="249"/>
        <v>0</v>
      </c>
      <c r="AN134" s="724"/>
      <c r="AO134" s="721"/>
      <c r="AT134" s="111"/>
      <c r="AU134" s="169">
        <f t="shared" si="250"/>
        <v>0</v>
      </c>
      <c r="AV134" s="171">
        <f t="shared" si="251"/>
        <v>0</v>
      </c>
      <c r="AW134" s="170">
        <f t="shared" si="252"/>
        <v>0</v>
      </c>
      <c r="AX134" s="165"/>
      <c r="AY134" s="111"/>
      <c r="BA134" s="169">
        <f t="shared" si="253"/>
        <v>0</v>
      </c>
      <c r="BB134" s="171">
        <f t="shared" si="254"/>
        <v>0</v>
      </c>
      <c r="BC134" s="170">
        <f t="shared" si="255"/>
        <v>0</v>
      </c>
      <c r="BD134" s="165"/>
      <c r="BE134" s="111"/>
      <c r="BG134" s="169">
        <f t="shared" si="256"/>
        <v>0</v>
      </c>
      <c r="BH134" s="171">
        <f t="shared" si="257"/>
        <v>0</v>
      </c>
      <c r="BI134" s="170">
        <f t="shared" si="258"/>
        <v>0</v>
      </c>
      <c r="BJ134" s="165"/>
      <c r="BK134" s="111"/>
      <c r="BM134" s="169">
        <f t="shared" si="259"/>
        <v>0</v>
      </c>
      <c r="BN134" s="171">
        <f t="shared" si="260"/>
        <v>0</v>
      </c>
      <c r="BO134" s="170">
        <f t="shared" si="261"/>
        <v>0</v>
      </c>
      <c r="BP134" s="165"/>
      <c r="BQ134" s="111"/>
      <c r="BV134" s="111"/>
      <c r="BW134" s="169">
        <f t="shared" si="262"/>
        <v>0</v>
      </c>
      <c r="BX134" s="171">
        <f t="shared" si="263"/>
        <v>0</v>
      </c>
      <c r="BY134" s="170">
        <f t="shared" si="264"/>
        <v>0</v>
      </c>
      <c r="BZ134" s="165"/>
      <c r="CA134" s="111"/>
      <c r="CC134" s="169">
        <f t="shared" si="265"/>
        <v>0</v>
      </c>
      <c r="CD134" s="171">
        <f t="shared" si="266"/>
        <v>0</v>
      </c>
      <c r="CE134" s="170">
        <f t="shared" si="267"/>
        <v>0</v>
      </c>
      <c r="CF134" s="165"/>
      <c r="CG134" s="111"/>
      <c r="CI134" s="169">
        <f t="shared" si="268"/>
        <v>0</v>
      </c>
      <c r="CJ134" s="171">
        <f t="shared" si="269"/>
        <v>0</v>
      </c>
      <c r="CK134" s="170">
        <f t="shared" si="270"/>
        <v>0</v>
      </c>
      <c r="CL134" s="165"/>
      <c r="CM134" s="111"/>
      <c r="CO134" s="169">
        <f t="shared" si="271"/>
        <v>0</v>
      </c>
      <c r="CP134" s="171">
        <f t="shared" si="272"/>
        <v>0</v>
      </c>
      <c r="CQ134" s="170">
        <f t="shared" si="273"/>
        <v>0</v>
      </c>
      <c r="CR134" s="165"/>
      <c r="CS134" s="111"/>
      <c r="CX134" s="111"/>
      <c r="CY134" s="169">
        <f t="shared" si="232"/>
        <v>0</v>
      </c>
      <c r="CZ134" s="171">
        <f t="shared" si="233"/>
        <v>0</v>
      </c>
      <c r="DA134" s="170">
        <f t="shared" si="274"/>
        <v>0</v>
      </c>
      <c r="DB134" s="165"/>
      <c r="DC134" s="111"/>
      <c r="DE134" s="169">
        <f t="shared" si="234"/>
        <v>0</v>
      </c>
      <c r="DF134" s="171">
        <f t="shared" si="235"/>
        <v>0</v>
      </c>
      <c r="DG134" s="170">
        <f t="shared" si="275"/>
        <v>0</v>
      </c>
      <c r="DH134" s="165"/>
      <c r="DI134" s="111"/>
      <c r="DK134" s="169">
        <f t="shared" si="236"/>
        <v>0</v>
      </c>
      <c r="DL134" s="171">
        <f t="shared" si="237"/>
        <v>0</v>
      </c>
      <c r="DM134" s="170">
        <f t="shared" si="276"/>
        <v>0</v>
      </c>
      <c r="DN134" s="165"/>
      <c r="DO134" s="111"/>
      <c r="DQ134" s="169">
        <f t="shared" si="238"/>
        <v>0</v>
      </c>
      <c r="DR134" s="171">
        <f t="shared" si="239"/>
        <v>0</v>
      </c>
      <c r="DS134" s="170">
        <f t="shared" si="277"/>
        <v>0</v>
      </c>
      <c r="DT134" s="165"/>
      <c r="DU134" s="111"/>
      <c r="DZ134" s="111"/>
      <c r="EA134" s="727"/>
      <c r="EB134" s="488"/>
      <c r="EC134" s="150"/>
      <c r="ED134" s="144"/>
      <c r="EF134" s="163"/>
      <c r="EG134" s="162"/>
      <c r="EH134" s="162"/>
      <c r="EI134" s="162"/>
      <c r="EJ134" s="162"/>
      <c r="EK134" s="162"/>
      <c r="EL134" s="162"/>
      <c r="EM134" s="162"/>
      <c r="EN134" s="162"/>
      <c r="EO134" s="162"/>
      <c r="EP134" s="162"/>
      <c r="EQ134" s="162"/>
      <c r="ER134" s="161"/>
      <c r="ES134" s="159"/>
      <c r="ET134" s="160"/>
      <c r="EU134" s="160"/>
      <c r="EV134" s="111"/>
      <c r="EW134" s="111"/>
      <c r="EX134" s="159"/>
      <c r="EY134" s="112"/>
      <c r="EZ134" s="112"/>
      <c r="FD134" s="163"/>
      <c r="FE134" s="162"/>
      <c r="FF134" s="162"/>
      <c r="FG134" s="162"/>
      <c r="FH134" s="162"/>
      <c r="FI134" s="162"/>
      <c r="FJ134" s="162"/>
      <c r="FK134" s="162"/>
      <c r="FL134" s="162"/>
      <c r="FM134" s="162"/>
      <c r="FN134" s="162"/>
      <c r="FO134" s="162"/>
      <c r="FP134" s="161"/>
      <c r="FQ134" s="159"/>
      <c r="FR134" s="160"/>
      <c r="FS134" s="160"/>
      <c r="FT134" s="159"/>
      <c r="FU134" s="111"/>
      <c r="FV134" s="159"/>
      <c r="FW134" s="112"/>
      <c r="FX134" s="112"/>
    </row>
    <row r="135" spans="1:180" ht="16" customHeight="1" thickBot="1" x14ac:dyDescent="0.4">
      <c r="A135" s="150"/>
      <c r="B135" s="144"/>
      <c r="D135" s="807"/>
      <c r="E135" s="807"/>
      <c r="F135" s="807"/>
      <c r="G135" s="807"/>
      <c r="H135" s="807"/>
      <c r="I135" s="807"/>
      <c r="J135" s="808"/>
      <c r="K135" s="156"/>
      <c r="L135" s="156"/>
      <c r="M135" s="151"/>
      <c r="N135" s="153"/>
      <c r="O135" s="155"/>
      <c r="P135" s="151"/>
      <c r="Q135" s="151"/>
      <c r="R135" s="151"/>
      <c r="S135" s="153"/>
      <c r="T135" s="153"/>
      <c r="U135" s="153"/>
      <c r="V135" s="155"/>
      <c r="W135" s="707">
        <f>SUM(W102:W134)</f>
        <v>0</v>
      </c>
      <c r="Y135" s="153"/>
      <c r="Z135" s="153"/>
      <c r="AA135" s="153"/>
      <c r="AB135" s="155"/>
      <c r="AC135" s="707">
        <f>SUM(AC102:AC134)</f>
        <v>0</v>
      </c>
      <c r="AE135" s="153"/>
      <c r="AF135" s="153"/>
      <c r="AG135" s="153"/>
      <c r="AH135" s="155"/>
      <c r="AI135" s="707">
        <f>SUM(AI102:AI134)</f>
        <v>0</v>
      </c>
      <c r="AK135" s="153"/>
      <c r="AL135" s="153"/>
      <c r="AM135" s="153"/>
      <c r="AN135" s="155"/>
      <c r="AO135" s="707">
        <f>SUM(AO102:AO134)</f>
        <v>0</v>
      </c>
      <c r="AT135" s="151"/>
      <c r="AU135" s="153"/>
      <c r="AV135" s="153"/>
      <c r="AW135" s="153"/>
      <c r="AX135" s="155"/>
      <c r="AY135" s="154">
        <f>SUM(AY102:AY134)</f>
        <v>0</v>
      </c>
      <c r="BA135" s="153"/>
      <c r="BB135" s="153"/>
      <c r="BC135" s="153"/>
      <c r="BD135" s="155"/>
      <c r="BE135" s="154">
        <f>SUM(BE102:BE134)</f>
        <v>0</v>
      </c>
      <c r="BG135" s="153"/>
      <c r="BH135" s="153"/>
      <c r="BI135" s="153"/>
      <c r="BJ135" s="155"/>
      <c r="BK135" s="154">
        <f>SUM(BK102:BK134)</f>
        <v>0</v>
      </c>
      <c r="BM135" s="153"/>
      <c r="BN135" s="153"/>
      <c r="BO135" s="153"/>
      <c r="BP135" s="155"/>
      <c r="BQ135" s="154">
        <f>SUM(BQ102:BQ134)</f>
        <v>0</v>
      </c>
      <c r="BV135" s="151"/>
      <c r="BW135" s="153"/>
      <c r="BX135" s="153"/>
      <c r="BY135" s="153"/>
      <c r="BZ135" s="155"/>
      <c r="CA135" s="154">
        <f>SUM(CA102:CA134)</f>
        <v>0</v>
      </c>
      <c r="CC135" s="153"/>
      <c r="CD135" s="153"/>
      <c r="CE135" s="153"/>
      <c r="CF135" s="155"/>
      <c r="CG135" s="154">
        <f>SUM(CG102:CG134)</f>
        <v>0</v>
      </c>
      <c r="CI135" s="153"/>
      <c r="CJ135" s="153"/>
      <c r="CK135" s="153"/>
      <c r="CL135" s="155"/>
      <c r="CM135" s="154">
        <f>SUM(CM102:CM134)</f>
        <v>0</v>
      </c>
      <c r="CO135" s="153"/>
      <c r="CP135" s="153"/>
      <c r="CQ135" s="153"/>
      <c r="CR135" s="155"/>
      <c r="CS135" s="154">
        <f>SUM(CS102:CS134)</f>
        <v>0</v>
      </c>
      <c r="CX135" s="151"/>
      <c r="CY135" s="153"/>
      <c r="CZ135" s="153"/>
      <c r="DA135" s="153"/>
      <c r="DB135" s="155"/>
      <c r="DC135" s="154">
        <f>SUM(DC102:DC134)</f>
        <v>0</v>
      </c>
      <c r="DE135" s="153"/>
      <c r="DF135" s="153"/>
      <c r="DG135" s="153"/>
      <c r="DH135" s="155"/>
      <c r="DI135" s="154">
        <f>SUM(DI102:DI134)</f>
        <v>0</v>
      </c>
      <c r="DK135" s="153"/>
      <c r="DL135" s="153"/>
      <c r="DM135" s="153"/>
      <c r="DN135" s="155"/>
      <c r="DO135" s="154">
        <f>SUM(DO102:DO134)</f>
        <v>0</v>
      </c>
      <c r="DQ135" s="153"/>
      <c r="DR135" s="153"/>
      <c r="DS135" s="153"/>
      <c r="DT135" s="155"/>
      <c r="DU135" s="154">
        <f>SUM(DU102:DU134)</f>
        <v>0</v>
      </c>
      <c r="DZ135" s="151"/>
      <c r="EA135" s="152"/>
      <c r="EB135" s="707">
        <f>SUM(EB102:EB129)</f>
        <v>0</v>
      </c>
      <c r="EC135" s="150"/>
      <c r="ED135" s="144"/>
      <c r="EV135" s="153"/>
      <c r="EW135" s="153"/>
      <c r="EX135" s="153"/>
      <c r="EY135" s="152"/>
      <c r="EZ135" s="151"/>
      <c r="FT135" s="153"/>
      <c r="FU135" s="153"/>
      <c r="FV135" s="153"/>
      <c r="FW135" s="152"/>
      <c r="FX135" s="151"/>
    </row>
    <row r="136" spans="1:180" ht="6" customHeight="1" thickBot="1" x14ac:dyDescent="0.35">
      <c r="B136" s="129"/>
      <c r="D136" s="459"/>
      <c r="E136" s="459"/>
      <c r="F136" s="459"/>
      <c r="G136" s="459"/>
      <c r="H136" s="459"/>
      <c r="I136" s="459"/>
      <c r="M136" s="125"/>
      <c r="N136" s="125"/>
      <c r="O136" s="125"/>
      <c r="P136" s="125"/>
      <c r="Q136" s="125"/>
      <c r="R136" s="125"/>
      <c r="S136" s="125"/>
      <c r="T136" s="125"/>
      <c r="U136" s="125"/>
      <c r="V136" s="126"/>
      <c r="W136" s="125"/>
      <c r="Y136" s="125"/>
      <c r="Z136" s="125"/>
      <c r="AA136" s="125"/>
      <c r="AB136" s="126"/>
      <c r="AC136" s="125"/>
      <c r="AE136" s="125"/>
      <c r="AF136" s="125"/>
      <c r="AG136" s="125"/>
      <c r="AH136" s="126"/>
      <c r="AI136" s="125"/>
      <c r="AK136" s="125"/>
      <c r="AL136" s="125"/>
      <c r="AM136" s="125"/>
      <c r="AN136" s="126"/>
      <c r="AO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  <c r="BR136" s="125"/>
      <c r="BS136" s="125"/>
      <c r="BT136" s="125"/>
      <c r="BU136" s="125"/>
      <c r="BV136" s="125"/>
      <c r="BW136" s="125"/>
      <c r="BX136" s="125"/>
      <c r="BY136" s="125"/>
      <c r="BZ136" s="125"/>
      <c r="CA136" s="125"/>
      <c r="CB136" s="125"/>
      <c r="CC136" s="125"/>
      <c r="CD136" s="125"/>
      <c r="CE136" s="125"/>
      <c r="CF136" s="125"/>
      <c r="CG136" s="125"/>
      <c r="CH136" s="125"/>
      <c r="CI136" s="125"/>
      <c r="CJ136" s="125"/>
      <c r="CK136" s="125"/>
      <c r="CL136" s="125"/>
      <c r="CM136" s="125"/>
      <c r="CN136" s="125"/>
      <c r="CO136" s="125"/>
      <c r="CP136" s="125"/>
      <c r="CQ136" s="125"/>
      <c r="CR136" s="125"/>
      <c r="CS136" s="125"/>
      <c r="CT136" s="125"/>
      <c r="CU136" s="125"/>
      <c r="CV136" s="125"/>
      <c r="CW136" s="125"/>
      <c r="CX136" s="125"/>
      <c r="CY136" s="125"/>
      <c r="CZ136" s="125"/>
      <c r="DA136" s="125"/>
      <c r="DB136" s="125"/>
      <c r="DC136" s="125"/>
      <c r="DD136" s="125"/>
      <c r="DE136" s="125"/>
      <c r="DF136" s="125"/>
      <c r="DG136" s="125"/>
      <c r="DH136" s="125"/>
      <c r="DI136" s="125"/>
      <c r="DJ136" s="125"/>
      <c r="DK136" s="125"/>
      <c r="DL136" s="125"/>
      <c r="DM136" s="125"/>
      <c r="DN136" s="125"/>
      <c r="DO136" s="125"/>
      <c r="DP136" s="125"/>
      <c r="DQ136" s="125"/>
      <c r="DR136" s="125"/>
      <c r="DS136" s="125"/>
      <c r="DT136" s="125"/>
      <c r="DU136" s="125"/>
      <c r="DV136" s="125"/>
      <c r="DW136" s="125"/>
      <c r="DX136" s="125"/>
      <c r="DY136" s="125"/>
      <c r="DZ136" s="125"/>
      <c r="EA136" s="125"/>
      <c r="EB136" s="125"/>
      <c r="EC136" s="150"/>
    </row>
    <row r="137" spans="1:180" ht="6" customHeight="1" thickBot="1" x14ac:dyDescent="0.35">
      <c r="B137" s="144"/>
      <c r="C137" s="835"/>
      <c r="D137" s="836"/>
      <c r="E137" s="836"/>
      <c r="F137" s="836"/>
      <c r="G137" s="836"/>
      <c r="H137" s="836"/>
      <c r="I137" s="836"/>
      <c r="J137" s="837"/>
      <c r="K137" s="837"/>
      <c r="L137" s="838"/>
      <c r="EC137" s="150"/>
    </row>
    <row r="138" spans="1:180" s="177" customFormat="1" ht="35.5" x14ac:dyDescent="0.4">
      <c r="A138" s="181"/>
      <c r="B138" s="180"/>
      <c r="C138" s="593"/>
      <c r="D138" s="811" t="s">
        <v>434</v>
      </c>
      <c r="E138" s="582"/>
      <c r="F138" s="582"/>
      <c r="G138" s="582"/>
      <c r="H138" s="582"/>
      <c r="I138" s="582"/>
      <c r="J138" s="657"/>
      <c r="K138" s="584"/>
      <c r="L138" s="585" t="s">
        <v>324</v>
      </c>
      <c r="M138" s="174"/>
      <c r="N138" s="689" t="s">
        <v>411</v>
      </c>
      <c r="O138" s="690" t="s">
        <v>83</v>
      </c>
      <c r="P138" s="691" t="s">
        <v>291</v>
      </c>
      <c r="Q138" s="183"/>
      <c r="R138" s="183"/>
      <c r="S138" s="708" t="s">
        <v>324</v>
      </c>
      <c r="T138" s="709" t="s">
        <v>411</v>
      </c>
      <c r="U138" s="709" t="s">
        <v>291</v>
      </c>
      <c r="V138" s="709" t="s">
        <v>412</v>
      </c>
      <c r="W138" s="710" t="s">
        <v>413</v>
      </c>
      <c r="Y138" s="708" t="s">
        <v>324</v>
      </c>
      <c r="Z138" s="709" t="s">
        <v>411</v>
      </c>
      <c r="AA138" s="709" t="s">
        <v>291</v>
      </c>
      <c r="AB138" s="709" t="s">
        <v>412</v>
      </c>
      <c r="AC138" s="710" t="s">
        <v>413</v>
      </c>
      <c r="AE138" s="708" t="s">
        <v>324</v>
      </c>
      <c r="AF138" s="709" t="s">
        <v>411</v>
      </c>
      <c r="AG138" s="709" t="s">
        <v>291</v>
      </c>
      <c r="AH138" s="709" t="s">
        <v>412</v>
      </c>
      <c r="AI138" s="710" t="s">
        <v>413</v>
      </c>
      <c r="AK138" s="708" t="s">
        <v>324</v>
      </c>
      <c r="AL138" s="709" t="s">
        <v>411</v>
      </c>
      <c r="AM138" s="709" t="s">
        <v>291</v>
      </c>
      <c r="AN138" s="709" t="s">
        <v>412</v>
      </c>
      <c r="AO138" s="710" t="s">
        <v>413</v>
      </c>
      <c r="AT138" s="183"/>
      <c r="AU138" s="182" t="s">
        <v>81</v>
      </c>
      <c r="AV138" s="182" t="s">
        <v>82</v>
      </c>
      <c r="AW138" s="182" t="s">
        <v>45</v>
      </c>
      <c r="AX138" s="182" t="s">
        <v>196</v>
      </c>
      <c r="AY138" s="182" t="s">
        <v>197</v>
      </c>
      <c r="BA138" s="182" t="s">
        <v>81</v>
      </c>
      <c r="BB138" s="182" t="s">
        <v>82</v>
      </c>
      <c r="BC138" s="182" t="s">
        <v>45</v>
      </c>
      <c r="BD138" s="182" t="s">
        <v>196</v>
      </c>
      <c r="BE138" s="182" t="s">
        <v>197</v>
      </c>
      <c r="BG138" s="182" t="s">
        <v>81</v>
      </c>
      <c r="BH138" s="182" t="s">
        <v>82</v>
      </c>
      <c r="BI138" s="182" t="s">
        <v>45</v>
      </c>
      <c r="BJ138" s="182" t="s">
        <v>196</v>
      </c>
      <c r="BK138" s="182" t="s">
        <v>197</v>
      </c>
      <c r="BM138" s="182" t="s">
        <v>81</v>
      </c>
      <c r="BN138" s="182" t="s">
        <v>82</v>
      </c>
      <c r="BO138" s="182" t="s">
        <v>45</v>
      </c>
      <c r="BP138" s="182" t="s">
        <v>196</v>
      </c>
      <c r="BQ138" s="182" t="s">
        <v>197</v>
      </c>
      <c r="BV138" s="183"/>
      <c r="BW138" s="182" t="s">
        <v>81</v>
      </c>
      <c r="BX138" s="182" t="s">
        <v>82</v>
      </c>
      <c r="BY138" s="182" t="s">
        <v>45</v>
      </c>
      <c r="BZ138" s="182" t="s">
        <v>196</v>
      </c>
      <c r="CA138" s="182" t="s">
        <v>197</v>
      </c>
      <c r="CC138" s="182" t="s">
        <v>81</v>
      </c>
      <c r="CD138" s="182" t="s">
        <v>82</v>
      </c>
      <c r="CE138" s="182" t="s">
        <v>45</v>
      </c>
      <c r="CF138" s="182" t="s">
        <v>196</v>
      </c>
      <c r="CG138" s="182" t="s">
        <v>197</v>
      </c>
      <c r="CI138" s="182" t="s">
        <v>81</v>
      </c>
      <c r="CJ138" s="182" t="s">
        <v>82</v>
      </c>
      <c r="CK138" s="182" t="s">
        <v>45</v>
      </c>
      <c r="CL138" s="182" t="s">
        <v>196</v>
      </c>
      <c r="CM138" s="182" t="s">
        <v>197</v>
      </c>
      <c r="CO138" s="182" t="s">
        <v>81</v>
      </c>
      <c r="CP138" s="182" t="s">
        <v>82</v>
      </c>
      <c r="CQ138" s="182" t="s">
        <v>45</v>
      </c>
      <c r="CR138" s="182" t="s">
        <v>196</v>
      </c>
      <c r="CS138" s="182" t="s">
        <v>197</v>
      </c>
      <c r="CX138" s="183"/>
      <c r="CY138" s="182" t="s">
        <v>81</v>
      </c>
      <c r="CZ138" s="182" t="s">
        <v>82</v>
      </c>
      <c r="DA138" s="182" t="s">
        <v>45</v>
      </c>
      <c r="DB138" s="182" t="s">
        <v>196</v>
      </c>
      <c r="DC138" s="182" t="s">
        <v>197</v>
      </c>
      <c r="DE138" s="182" t="s">
        <v>81</v>
      </c>
      <c r="DF138" s="182" t="s">
        <v>82</v>
      </c>
      <c r="DG138" s="182" t="s">
        <v>45</v>
      </c>
      <c r="DH138" s="182" t="s">
        <v>196</v>
      </c>
      <c r="DI138" s="182" t="s">
        <v>197</v>
      </c>
      <c r="DK138" s="182" t="s">
        <v>81</v>
      </c>
      <c r="DL138" s="182" t="s">
        <v>82</v>
      </c>
      <c r="DM138" s="182" t="s">
        <v>45</v>
      </c>
      <c r="DN138" s="182" t="s">
        <v>196</v>
      </c>
      <c r="DO138" s="182" t="s">
        <v>197</v>
      </c>
      <c r="DQ138" s="182" t="s">
        <v>81</v>
      </c>
      <c r="DR138" s="182" t="s">
        <v>82</v>
      </c>
      <c r="DS138" s="182" t="s">
        <v>45</v>
      </c>
      <c r="DT138" s="182" t="s">
        <v>196</v>
      </c>
      <c r="DU138" s="182" t="s">
        <v>197</v>
      </c>
      <c r="DZ138" s="174"/>
      <c r="EA138" s="708" t="s">
        <v>326</v>
      </c>
      <c r="EB138" s="710" t="s">
        <v>327</v>
      </c>
      <c r="EC138" s="181"/>
      <c r="ED138" s="180"/>
      <c r="EF138" s="179"/>
      <c r="EG138" s="179"/>
      <c r="EH138" s="179"/>
      <c r="EI138" s="179"/>
      <c r="EJ138" s="179"/>
      <c r="EK138" s="179"/>
      <c r="EL138" s="179"/>
      <c r="EM138" s="179"/>
      <c r="EN138" s="179"/>
      <c r="EO138" s="179"/>
      <c r="EP138" s="179"/>
      <c r="EQ138" s="179"/>
      <c r="ER138" s="178"/>
      <c r="ES138" s="178"/>
      <c r="ET138" s="178"/>
      <c r="EU138" s="174"/>
      <c r="EV138" s="178"/>
      <c r="EW138" s="178"/>
      <c r="EX138" s="178"/>
      <c r="EY138" s="178"/>
      <c r="EZ138" s="178"/>
      <c r="FD138" s="179"/>
      <c r="FE138" s="179"/>
      <c r="FF138" s="179"/>
      <c r="FG138" s="179"/>
      <c r="FH138" s="179"/>
      <c r="FI138" s="179"/>
      <c r="FJ138" s="179"/>
      <c r="FK138" s="179"/>
      <c r="FL138" s="179"/>
      <c r="FM138" s="179"/>
      <c r="FN138" s="179"/>
      <c r="FO138" s="179"/>
      <c r="FP138" s="178"/>
      <c r="FQ138" s="178"/>
      <c r="FR138" s="178"/>
      <c r="FS138" s="174"/>
      <c r="FT138" s="178"/>
      <c r="FU138" s="178"/>
      <c r="FV138" s="178"/>
      <c r="FW138" s="178"/>
      <c r="FX138" s="178"/>
    </row>
    <row r="139" spans="1:180" ht="16" customHeight="1" outlineLevel="1" x14ac:dyDescent="0.35">
      <c r="A139" s="150"/>
      <c r="B139" s="144"/>
      <c r="C139" s="594"/>
      <c r="D139" s="592" t="s">
        <v>328</v>
      </c>
      <c r="E139" s="578" t="s">
        <v>435</v>
      </c>
      <c r="F139" s="578"/>
      <c r="G139" s="578"/>
      <c r="H139" s="578"/>
      <c r="I139" s="579"/>
      <c r="J139" s="668" t="s">
        <v>295</v>
      </c>
      <c r="K139" s="669" t="s">
        <v>330</v>
      </c>
      <c r="L139" s="672" t="str">
        <f>"[" &amp; 'Summary (EN)'!$I$14 &amp;"/h]"</f>
        <v>[DOL/h]</v>
      </c>
      <c r="M139" s="158"/>
      <c r="N139" s="692" t="s">
        <v>89</v>
      </c>
      <c r="O139" s="587"/>
      <c r="P139" s="693" t="str">
        <f>"[" &amp; 'Summary (EN)'!$I$14 &amp;"/h]"</f>
        <v>[DOL/h]</v>
      </c>
      <c r="Q139" s="163"/>
      <c r="R139" s="163"/>
      <c r="S139" s="711" t="str">
        <f>"[" &amp; 'Summary (EN)'!$I$14 &amp;"/h]"</f>
        <v>[DOL/h]</v>
      </c>
      <c r="T139" s="470" t="s">
        <v>89</v>
      </c>
      <c r="U139" s="470" t="str">
        <f>"["&amp; 'Summary (EN)'!$I$14 &amp;"]"</f>
        <v>[DOL]</v>
      </c>
      <c r="V139" s="470"/>
      <c r="W139" s="476" t="str">
        <f>"["&amp; 'Summary (EN)'!$I$14 &amp;"]"</f>
        <v>[DOL]</v>
      </c>
      <c r="Y139" s="711" t="str">
        <f>"[" &amp; 'Summary (EN)'!$I$14 &amp;"/h]"</f>
        <v>[DOL/h]</v>
      </c>
      <c r="Z139" s="470" t="s">
        <v>89</v>
      </c>
      <c r="AA139" s="470" t="str">
        <f>"["&amp; 'Summary (EN)'!$I$14 &amp;"]"</f>
        <v>[DOL]</v>
      </c>
      <c r="AB139" s="470"/>
      <c r="AC139" s="476" t="str">
        <f>"["&amp; 'Summary (EN)'!$I$14 &amp;"]"</f>
        <v>[DOL]</v>
      </c>
      <c r="AE139" s="711" t="str">
        <f>"[" &amp; 'Summary (EN)'!$I$14 &amp;"/h]"</f>
        <v>[DOL/h]</v>
      </c>
      <c r="AF139" s="470" t="s">
        <v>89</v>
      </c>
      <c r="AG139" s="470" t="str">
        <f>"["&amp; 'Summary (EN)'!$I$14 &amp;"]"</f>
        <v>[DOL]</v>
      </c>
      <c r="AH139" s="470"/>
      <c r="AI139" s="476" t="str">
        <f>"["&amp; 'Summary (EN)'!$I$14 &amp;"]"</f>
        <v>[DOL]</v>
      </c>
      <c r="AK139" s="711" t="str">
        <f>"[" &amp; 'Summary (EN)'!$I$14 &amp;"/h]"</f>
        <v>[DOL/h]</v>
      </c>
      <c r="AL139" s="470" t="s">
        <v>89</v>
      </c>
      <c r="AM139" s="470" t="str">
        <f>"["&amp; 'Summary (EN)'!$I$14 &amp;"]"</f>
        <v>[DOL]</v>
      </c>
      <c r="AN139" s="470"/>
      <c r="AO139" s="476" t="str">
        <f>"["&amp; 'Summary (EN)'!$I$14 &amp;"]"</f>
        <v>[DOL]</v>
      </c>
      <c r="AT139" s="163"/>
      <c r="AU139" s="176" t="str">
        <f>"[" &amp; 'Zusammenfassung (DE)'!$I$14 &amp;"/h]"</f>
        <v>[EUR/h]</v>
      </c>
      <c r="AV139" s="175" t="s">
        <v>89</v>
      </c>
      <c r="AW139" s="175" t="str">
        <f>"["&amp; 'Zusammenfassung (DE)'!$I$14 &amp;"]"</f>
        <v>[EUR]</v>
      </c>
      <c r="AX139" s="175"/>
      <c r="AY139" s="175" t="str">
        <f>"["&amp; 'Zusammenfassung (DE)'!$I$14 &amp;"]"</f>
        <v>[EUR]</v>
      </c>
      <c r="BA139" s="176" t="str">
        <f>"[" &amp; 'Zusammenfassung (DE)'!$I$14 &amp;"/h]"</f>
        <v>[EUR/h]</v>
      </c>
      <c r="BB139" s="175" t="s">
        <v>89</v>
      </c>
      <c r="BC139" s="175" t="str">
        <f>"["&amp; 'Zusammenfassung (DE)'!$I$14 &amp;"]"</f>
        <v>[EUR]</v>
      </c>
      <c r="BD139" s="175"/>
      <c r="BE139" s="175" t="str">
        <f>"["&amp; 'Zusammenfassung (DE)'!$I$14 &amp;"]"</f>
        <v>[EUR]</v>
      </c>
      <c r="BG139" s="176" t="str">
        <f>"[" &amp; 'Zusammenfassung (DE)'!$I$14 &amp;"/h]"</f>
        <v>[EUR/h]</v>
      </c>
      <c r="BH139" s="175" t="s">
        <v>89</v>
      </c>
      <c r="BI139" s="175" t="str">
        <f>"["&amp; 'Zusammenfassung (DE)'!$I$14 &amp;"]"</f>
        <v>[EUR]</v>
      </c>
      <c r="BJ139" s="175"/>
      <c r="BK139" s="175" t="str">
        <f>"["&amp; 'Zusammenfassung (DE)'!$I$14 &amp;"]"</f>
        <v>[EUR]</v>
      </c>
      <c r="BM139" s="176" t="str">
        <f>"[" &amp; 'Zusammenfassung (DE)'!$I$14 &amp;"/h]"</f>
        <v>[EUR/h]</v>
      </c>
      <c r="BN139" s="175" t="s">
        <v>89</v>
      </c>
      <c r="BO139" s="175" t="str">
        <f>"["&amp; 'Zusammenfassung (DE)'!$I$14 &amp;"]"</f>
        <v>[EUR]</v>
      </c>
      <c r="BP139" s="175"/>
      <c r="BQ139" s="175" t="str">
        <f>"["&amp; 'Zusammenfassung (DE)'!$I$14 &amp;"]"</f>
        <v>[EUR]</v>
      </c>
      <c r="BV139" s="163"/>
      <c r="BW139" s="176" t="str">
        <f>"[" &amp; 'Zusammenfassung (DE)'!$I$14 &amp;"/h]"</f>
        <v>[EUR/h]</v>
      </c>
      <c r="BX139" s="175" t="s">
        <v>89</v>
      </c>
      <c r="BY139" s="175" t="str">
        <f>"["&amp; 'Zusammenfassung (DE)'!$I$14 &amp;"]"</f>
        <v>[EUR]</v>
      </c>
      <c r="BZ139" s="175"/>
      <c r="CA139" s="175" t="str">
        <f>"["&amp; 'Zusammenfassung (DE)'!$I$14 &amp;"]"</f>
        <v>[EUR]</v>
      </c>
      <c r="CC139" s="176" t="str">
        <f>"[" &amp; 'Zusammenfassung (DE)'!$I$14 &amp;"/h]"</f>
        <v>[EUR/h]</v>
      </c>
      <c r="CD139" s="175" t="s">
        <v>89</v>
      </c>
      <c r="CE139" s="175" t="str">
        <f>"["&amp; 'Zusammenfassung (DE)'!$I$14 &amp;"]"</f>
        <v>[EUR]</v>
      </c>
      <c r="CF139" s="175"/>
      <c r="CG139" s="175" t="str">
        <f>"["&amp; 'Zusammenfassung (DE)'!$I$14 &amp;"]"</f>
        <v>[EUR]</v>
      </c>
      <c r="CI139" s="176" t="str">
        <f>"[" &amp; 'Zusammenfassung (DE)'!$I$14 &amp;"/h]"</f>
        <v>[EUR/h]</v>
      </c>
      <c r="CJ139" s="175" t="s">
        <v>89</v>
      </c>
      <c r="CK139" s="175" t="str">
        <f>"["&amp; 'Zusammenfassung (DE)'!$I$14 &amp;"]"</f>
        <v>[EUR]</v>
      </c>
      <c r="CL139" s="175"/>
      <c r="CM139" s="175" t="str">
        <f>"["&amp; 'Zusammenfassung (DE)'!$I$14 &amp;"]"</f>
        <v>[EUR]</v>
      </c>
      <c r="CO139" s="176" t="str">
        <f>"[" &amp; 'Zusammenfassung (DE)'!$I$14 &amp;"/h]"</f>
        <v>[EUR/h]</v>
      </c>
      <c r="CP139" s="175" t="s">
        <v>89</v>
      </c>
      <c r="CQ139" s="175" t="str">
        <f>"["&amp; 'Zusammenfassung (DE)'!$I$14 &amp;"]"</f>
        <v>[EUR]</v>
      </c>
      <c r="CR139" s="175"/>
      <c r="CS139" s="175" t="str">
        <f>"["&amp; 'Zusammenfassung (DE)'!$I$14 &amp;"]"</f>
        <v>[EUR]</v>
      </c>
      <c r="CX139" s="163"/>
      <c r="CY139" s="176" t="str">
        <f>"[" &amp; 'Zusammenfassung (DE)'!$I$14 &amp;"/h]"</f>
        <v>[EUR/h]</v>
      </c>
      <c r="CZ139" s="175" t="s">
        <v>89</v>
      </c>
      <c r="DA139" s="175" t="str">
        <f>"["&amp; 'Zusammenfassung (DE)'!$I$14 &amp;"]"</f>
        <v>[EUR]</v>
      </c>
      <c r="DB139" s="175"/>
      <c r="DC139" s="175" t="str">
        <f>"["&amp; 'Zusammenfassung (DE)'!$I$14 &amp;"]"</f>
        <v>[EUR]</v>
      </c>
      <c r="DE139" s="176" t="str">
        <f>"[" &amp; 'Zusammenfassung (DE)'!$I$14 &amp;"/h]"</f>
        <v>[EUR/h]</v>
      </c>
      <c r="DF139" s="175" t="s">
        <v>89</v>
      </c>
      <c r="DG139" s="175" t="str">
        <f>"["&amp; 'Zusammenfassung (DE)'!$I$14 &amp;"]"</f>
        <v>[EUR]</v>
      </c>
      <c r="DH139" s="175"/>
      <c r="DI139" s="175" t="str">
        <f>"["&amp; 'Zusammenfassung (DE)'!$I$14 &amp;"]"</f>
        <v>[EUR]</v>
      </c>
      <c r="DK139" s="176" t="str">
        <f>"[" &amp; 'Zusammenfassung (DE)'!$I$14 &amp;"/h]"</f>
        <v>[EUR/h]</v>
      </c>
      <c r="DL139" s="175" t="s">
        <v>89</v>
      </c>
      <c r="DM139" s="175" t="str">
        <f>"["&amp; 'Zusammenfassung (DE)'!$I$14 &amp;"]"</f>
        <v>[EUR]</v>
      </c>
      <c r="DN139" s="175"/>
      <c r="DO139" s="175" t="str">
        <f>"["&amp; 'Zusammenfassung (DE)'!$I$14 &amp;"]"</f>
        <v>[EUR]</v>
      </c>
      <c r="DQ139" s="176" t="str">
        <f>"[" &amp; 'Zusammenfassung (DE)'!$I$14 &amp;"/h]"</f>
        <v>[EUR/h]</v>
      </c>
      <c r="DR139" s="175" t="s">
        <v>89</v>
      </c>
      <c r="DS139" s="175" t="str">
        <f>"["&amp; 'Zusammenfassung (DE)'!$I$14 &amp;"]"</f>
        <v>[EUR]</v>
      </c>
      <c r="DT139" s="175"/>
      <c r="DU139" s="175" t="str">
        <f>"["&amp; 'Zusammenfassung (DE)'!$I$14 &amp;"]"</f>
        <v>[EUR]</v>
      </c>
      <c r="DZ139" s="158"/>
      <c r="EA139" s="475" t="s">
        <v>415</v>
      </c>
      <c r="EB139" s="476" t="str">
        <f>"["&amp; 'Summary (EN)'!$I$14 &amp;"]"</f>
        <v>[DOL]</v>
      </c>
      <c r="EC139" s="150"/>
      <c r="ED139" s="144"/>
      <c r="EF139" s="163"/>
      <c r="EG139" s="156"/>
      <c r="EH139" s="156"/>
      <c r="EI139" s="156"/>
      <c r="EJ139" s="156"/>
      <c r="EK139" s="156"/>
      <c r="EL139" s="156"/>
      <c r="EM139" s="156"/>
      <c r="EN139" s="156"/>
      <c r="EO139" s="156"/>
      <c r="EP139" s="158"/>
      <c r="EQ139" s="156"/>
      <c r="ER139" s="174"/>
      <c r="ES139" s="174"/>
      <c r="ET139" s="174"/>
      <c r="EU139" s="174"/>
      <c r="EV139" s="174"/>
      <c r="EW139" s="158"/>
      <c r="EX139" s="158"/>
      <c r="EY139" s="156"/>
      <c r="EZ139" s="156"/>
      <c r="FD139" s="163"/>
      <c r="FE139" s="156"/>
      <c r="FF139" s="156"/>
      <c r="FG139" s="156"/>
      <c r="FH139" s="156"/>
      <c r="FI139" s="156"/>
      <c r="FJ139" s="156"/>
      <c r="FK139" s="156"/>
      <c r="FL139" s="156"/>
      <c r="FM139" s="156"/>
      <c r="FN139" s="158"/>
      <c r="FO139" s="156"/>
      <c r="FP139" s="174"/>
      <c r="FQ139" s="174"/>
      <c r="FR139" s="174"/>
      <c r="FS139" s="174"/>
      <c r="FT139" s="174"/>
      <c r="FU139" s="158"/>
      <c r="FV139" s="158"/>
      <c r="FW139" s="156"/>
      <c r="FX139" s="156"/>
    </row>
    <row r="140" spans="1:180" ht="16" customHeight="1" outlineLevel="1" collapsed="1" x14ac:dyDescent="0.25">
      <c r="A140" s="150"/>
      <c r="B140" s="144"/>
      <c r="C140" s="931" t="str">
        <f t="shared" ref="C140:C146" si="278">"SE" &amp; ROW(C140)-ROW($C$138)-1</f>
        <v>SE1</v>
      </c>
      <c r="D140" s="933" t="s">
        <v>436</v>
      </c>
      <c r="E140" s="910"/>
      <c r="F140" s="910"/>
      <c r="G140" s="910"/>
      <c r="H140" s="911"/>
      <c r="I140" s="912" t="s">
        <v>326</v>
      </c>
      <c r="J140" s="819"/>
      <c r="K140" s="819"/>
      <c r="L140" s="820"/>
      <c r="M140" s="111"/>
      <c r="N140" s="698">
        <f>SUM(N141:N146)</f>
        <v>0</v>
      </c>
      <c r="O140" s="589">
        <f>SUM(O141:O146)</f>
        <v>0</v>
      </c>
      <c r="P140" s="478">
        <f>SUM(P141:P146)</f>
        <v>0</v>
      </c>
      <c r="Q140" s="111"/>
      <c r="R140" s="111"/>
      <c r="S140" s="712"/>
      <c r="T140" s="589">
        <f>SUM(T141:T146)</f>
        <v>0</v>
      </c>
      <c r="U140" s="223">
        <f>SUM(U141:U146)</f>
        <v>0</v>
      </c>
      <c r="V140" s="598"/>
      <c r="W140" s="478">
        <f>U140*V140</f>
        <v>0</v>
      </c>
      <c r="Y140" s="712"/>
      <c r="Z140" s="589">
        <f>SUM(Z141:Z146)</f>
        <v>0</v>
      </c>
      <c r="AA140" s="223">
        <f>SUM(AA141:AA146)</f>
        <v>0</v>
      </c>
      <c r="AB140" s="598"/>
      <c r="AC140" s="478">
        <f>AA140*AB140</f>
        <v>0</v>
      </c>
      <c r="AE140" s="712"/>
      <c r="AF140" s="589">
        <f>SUM(AF141:AF146)</f>
        <v>0</v>
      </c>
      <c r="AG140" s="223">
        <f>SUM(AG141:AG146)</f>
        <v>0</v>
      </c>
      <c r="AH140" s="598"/>
      <c r="AI140" s="478">
        <f>AG140*AH140</f>
        <v>0</v>
      </c>
      <c r="AK140" s="712"/>
      <c r="AL140" s="589">
        <f>SUM(AL141:AL146)</f>
        <v>0</v>
      </c>
      <c r="AM140" s="223">
        <f>SUM(AM141:AM146)</f>
        <v>0</v>
      </c>
      <c r="AN140" s="598"/>
      <c r="AO140" s="478">
        <f>AM140*AN140</f>
        <v>0</v>
      </c>
      <c r="AT140" s="111"/>
      <c r="AU140" s="173"/>
      <c r="AV140" s="172">
        <f>SUM(AV141:AV146)</f>
        <v>0</v>
      </c>
      <c r="AW140" s="170">
        <f>SUM(AW141:AW146)</f>
        <v>0</v>
      </c>
      <c r="AX140" s="170"/>
      <c r="AY140" s="170">
        <f>AW140*AX140</f>
        <v>0</v>
      </c>
      <c r="BA140" s="173"/>
      <c r="BB140" s="172">
        <f>SUM(BB141:BB146)</f>
        <v>0</v>
      </c>
      <c r="BC140" s="170">
        <f>SUM(BC141:BC146)</f>
        <v>0</v>
      </c>
      <c r="BD140" s="170"/>
      <c r="BE140" s="170">
        <f>BC140*BD140</f>
        <v>0</v>
      </c>
      <c r="BG140" s="173"/>
      <c r="BH140" s="172">
        <f>SUM(BH141:BH146)</f>
        <v>0</v>
      </c>
      <c r="BI140" s="170">
        <f>SUM(BI141:BI146)</f>
        <v>0</v>
      </c>
      <c r="BJ140" s="170"/>
      <c r="BK140" s="170">
        <f>BI140*BJ140</f>
        <v>0</v>
      </c>
      <c r="BM140" s="173"/>
      <c r="BN140" s="172">
        <f>SUM(BN141:BN146)</f>
        <v>0</v>
      </c>
      <c r="BO140" s="170">
        <f>SUM(BO141:BO146)</f>
        <v>0</v>
      </c>
      <c r="BP140" s="170"/>
      <c r="BQ140" s="170">
        <f>BO140*BP140</f>
        <v>0</v>
      </c>
      <c r="BV140" s="111"/>
      <c r="BW140" s="173"/>
      <c r="BX140" s="172">
        <f>SUM(BX141:BX146)</f>
        <v>0</v>
      </c>
      <c r="BY140" s="170">
        <f>SUM(BY141:BY146)</f>
        <v>0</v>
      </c>
      <c r="BZ140" s="170"/>
      <c r="CA140" s="170">
        <f>BY140*BZ140</f>
        <v>0</v>
      </c>
      <c r="CC140" s="173"/>
      <c r="CD140" s="172">
        <f>SUM(CD141:CD146)</f>
        <v>0</v>
      </c>
      <c r="CE140" s="170">
        <f>SUM(CE141:CE146)</f>
        <v>0</v>
      </c>
      <c r="CF140" s="170"/>
      <c r="CG140" s="170">
        <f>CE140*CF140</f>
        <v>0</v>
      </c>
      <c r="CI140" s="173"/>
      <c r="CJ140" s="172">
        <f>SUM(CJ141:CJ146)</f>
        <v>0</v>
      </c>
      <c r="CK140" s="170">
        <f>SUM(CK141:CK146)</f>
        <v>0</v>
      </c>
      <c r="CL140" s="170"/>
      <c r="CM140" s="170">
        <f>CK140*CL140</f>
        <v>0</v>
      </c>
      <c r="CO140" s="173"/>
      <c r="CP140" s="172">
        <f>SUM(CP141:CP146)</f>
        <v>0</v>
      </c>
      <c r="CQ140" s="170">
        <f>SUM(CQ141:CQ146)</f>
        <v>0</v>
      </c>
      <c r="CR140" s="170"/>
      <c r="CS140" s="170">
        <f>CQ140*CR140</f>
        <v>0</v>
      </c>
      <c r="CX140" s="111"/>
      <c r="CY140" s="173"/>
      <c r="CZ140" s="172">
        <f>SUM(CZ141:CZ146)</f>
        <v>0</v>
      </c>
      <c r="DA140" s="170">
        <f>SUM(DA141:DA146)</f>
        <v>0</v>
      </c>
      <c r="DB140" s="170"/>
      <c r="DC140" s="170">
        <f>DA140*DB140</f>
        <v>0</v>
      </c>
      <c r="DE140" s="173"/>
      <c r="DF140" s="172">
        <f>SUM(DF141:DF146)</f>
        <v>0</v>
      </c>
      <c r="DG140" s="170">
        <f>SUM(DG141:DG146)</f>
        <v>0</v>
      </c>
      <c r="DH140" s="170"/>
      <c r="DI140" s="170">
        <f>DG140*DH140</f>
        <v>0</v>
      </c>
      <c r="DK140" s="173"/>
      <c r="DL140" s="172">
        <f>SUM(DL141:DL146)</f>
        <v>0</v>
      </c>
      <c r="DM140" s="170">
        <f>SUM(DM141:DM146)</f>
        <v>0</v>
      </c>
      <c r="DN140" s="170"/>
      <c r="DO140" s="170">
        <f>DM140*DN140</f>
        <v>0</v>
      </c>
      <c r="DQ140" s="173"/>
      <c r="DR140" s="172">
        <f>SUM(DR141:DR146)</f>
        <v>0</v>
      </c>
      <c r="DS140" s="170">
        <f>SUM(DS141:DS146)</f>
        <v>0</v>
      </c>
      <c r="DT140" s="170"/>
      <c r="DU140" s="170">
        <f>DS140*DT140</f>
        <v>0</v>
      </c>
      <c r="DZ140" s="111"/>
      <c r="EA140" s="726">
        <f>SUMPRODUCT((S$100:DU$100=V$100)*(S140:DU140))</f>
        <v>0</v>
      </c>
      <c r="EB140" s="486">
        <f>SUMPRODUCT((S$100:DU$100=W$100)*(S140:DU140))</f>
        <v>0</v>
      </c>
      <c r="EC140" s="150"/>
      <c r="ED140" s="144"/>
      <c r="EF140" s="163"/>
      <c r="EG140" s="162"/>
      <c r="EH140" s="162"/>
      <c r="EI140" s="162"/>
      <c r="EJ140" s="162"/>
      <c r="EK140" s="162"/>
      <c r="EL140" s="162"/>
      <c r="EM140" s="162"/>
      <c r="EN140" s="162"/>
      <c r="EO140" s="162"/>
      <c r="EP140" s="162"/>
      <c r="EQ140" s="162"/>
      <c r="ER140" s="161"/>
      <c r="ES140" s="159"/>
      <c r="ET140" s="160"/>
      <c r="EU140" s="160"/>
      <c r="EV140" s="111"/>
      <c r="EW140" s="111"/>
      <c r="EX140" s="159"/>
      <c r="EY140" s="112"/>
      <c r="EZ140" s="112"/>
      <c r="FD140" s="163"/>
      <c r="FE140" s="162"/>
      <c r="FF140" s="162"/>
      <c r="FG140" s="162"/>
      <c r="FH140" s="162"/>
      <c r="FI140" s="162"/>
      <c r="FJ140" s="162"/>
      <c r="FK140" s="162"/>
      <c r="FL140" s="162"/>
      <c r="FM140" s="162"/>
      <c r="FN140" s="162"/>
      <c r="FO140" s="162"/>
      <c r="FP140" s="161"/>
      <c r="FQ140" s="159"/>
      <c r="FR140" s="160"/>
      <c r="FS140" s="160"/>
      <c r="FT140" s="159"/>
      <c r="FU140" s="111"/>
      <c r="FV140" s="159"/>
      <c r="FW140" s="112"/>
      <c r="FX140" s="112"/>
    </row>
    <row r="141" spans="1:180" ht="16.5" customHeight="1" outlineLevel="2" x14ac:dyDescent="0.25">
      <c r="A141" s="150"/>
      <c r="B141" s="144"/>
      <c r="C141" s="921" t="str">
        <f t="shared" si="278"/>
        <v>SE2</v>
      </c>
      <c r="D141" s="934" t="s">
        <v>437</v>
      </c>
      <c r="E141" s="756"/>
      <c r="F141" s="756"/>
      <c r="G141" s="756"/>
      <c r="H141" s="821"/>
      <c r="I141" s="822"/>
      <c r="J141" s="1136" t="s">
        <v>306</v>
      </c>
      <c r="K141" s="1137" t="s">
        <v>306</v>
      </c>
      <c r="L141" s="824">
        <v>0</v>
      </c>
      <c r="M141" s="111"/>
      <c r="N141" s="696"/>
      <c r="O141" s="591"/>
      <c r="P141" s="478">
        <f t="shared" ref="P141:P146" si="279">N141*$L141</f>
        <v>0</v>
      </c>
      <c r="Q141" s="111"/>
      <c r="R141" s="111"/>
      <c r="S141" s="713">
        <f t="shared" ref="S141:S146" si="280">L141</f>
        <v>0</v>
      </c>
      <c r="T141" s="171">
        <f t="shared" ref="T141:T146" si="281">N141</f>
        <v>0</v>
      </c>
      <c r="U141" s="223">
        <f t="shared" ref="U141:U146" si="282">S141*T141</f>
        <v>0</v>
      </c>
      <c r="V141" s="599"/>
      <c r="W141" s="714"/>
      <c r="Y141" s="713">
        <f t="shared" ref="Y141:Y146" si="283">S141*(1+$AC$97)</f>
        <v>0</v>
      </c>
      <c r="Z141" s="171">
        <f t="shared" ref="Z141:Z146" si="284">T141*(1-$AC$99)</f>
        <v>0</v>
      </c>
      <c r="AA141" s="223">
        <f t="shared" ref="AA141:AA146" si="285">Y141*Z141</f>
        <v>0</v>
      </c>
      <c r="AB141" s="599"/>
      <c r="AC141" s="714"/>
      <c r="AE141" s="713">
        <f t="shared" ref="AE141:AE146" si="286">Y141*(1+$AI$97)</f>
        <v>0</v>
      </c>
      <c r="AF141" s="171">
        <f t="shared" ref="AF141:AF146" si="287">Z141*(1-$AI$99)</f>
        <v>0</v>
      </c>
      <c r="AG141" s="223">
        <f t="shared" ref="AG141:AG146" si="288">AE141*AF141</f>
        <v>0</v>
      </c>
      <c r="AH141" s="599"/>
      <c r="AI141" s="714"/>
      <c r="AK141" s="713">
        <f t="shared" ref="AK141:AK146" si="289">AE141*(1+$AO$97)</f>
        <v>0</v>
      </c>
      <c r="AL141" s="171">
        <f t="shared" ref="AL141:AL146" si="290">AF141*(1-$AO$99)</f>
        <v>0</v>
      </c>
      <c r="AM141" s="223">
        <f t="shared" ref="AM141:AM146" si="291">AK141*AL141</f>
        <v>0</v>
      </c>
      <c r="AN141" s="599"/>
      <c r="AO141" s="714"/>
      <c r="AT141" s="111"/>
      <c r="AU141" s="169">
        <f t="shared" ref="AU141:AU146" si="292">AK141*(1+$AY$97)</f>
        <v>0</v>
      </c>
      <c r="AV141" s="171">
        <f t="shared" ref="AV141:AV146" si="293">AL141*(1-$AY$99)</f>
        <v>0</v>
      </c>
      <c r="AW141" s="170">
        <f t="shared" ref="AW141:AW146" si="294">AU141*AV141</f>
        <v>0</v>
      </c>
      <c r="AX141" s="165"/>
      <c r="AY141" s="111"/>
      <c r="BA141" s="169">
        <f t="shared" ref="BA141:BA146" si="295">AU141*(1+$BE$97)</f>
        <v>0</v>
      </c>
      <c r="BB141" s="171">
        <f t="shared" ref="BB141:BB146" si="296">AV141*(1-$BE$99)</f>
        <v>0</v>
      </c>
      <c r="BC141" s="170">
        <f t="shared" ref="BC141:BC146" si="297">BA141*BB141</f>
        <v>0</v>
      </c>
      <c r="BD141" s="165"/>
      <c r="BE141" s="111"/>
      <c r="BG141" s="169">
        <f t="shared" ref="BG141:BG146" si="298">BA141*(1+$BK$97)</f>
        <v>0</v>
      </c>
      <c r="BH141" s="171">
        <f t="shared" ref="BH141:BH146" si="299">BB141*(1-$BK$99)</f>
        <v>0</v>
      </c>
      <c r="BI141" s="170">
        <f t="shared" ref="BI141:BI146" si="300">BG141*BH141</f>
        <v>0</v>
      </c>
      <c r="BJ141" s="165"/>
      <c r="BK141" s="111"/>
      <c r="BM141" s="169">
        <f t="shared" ref="BM141:BM146" si="301">BG141*(1+$BQ$97)</f>
        <v>0</v>
      </c>
      <c r="BN141" s="171">
        <f t="shared" ref="BN141:BN146" si="302">BH141*(1-$BQ$99)</f>
        <v>0</v>
      </c>
      <c r="BO141" s="170">
        <f t="shared" ref="BO141:BO146" si="303">BM141*BN141</f>
        <v>0</v>
      </c>
      <c r="BP141" s="165"/>
      <c r="BQ141" s="111"/>
      <c r="BV141" s="111"/>
      <c r="BW141" s="169">
        <f t="shared" ref="BW141:BW146" si="304">BM141*(1+$CA$97)</f>
        <v>0</v>
      </c>
      <c r="BX141" s="171">
        <f t="shared" ref="BX141:BX146" si="305">BN141*(1-$CA$99)</f>
        <v>0</v>
      </c>
      <c r="BY141" s="170">
        <f t="shared" ref="BY141:BY146" si="306">BW141*BX141</f>
        <v>0</v>
      </c>
      <c r="BZ141" s="165"/>
      <c r="CA141" s="111"/>
      <c r="CC141" s="169">
        <f t="shared" ref="CC141:CC146" si="307">BW141*(1+$CG$97)</f>
        <v>0</v>
      </c>
      <c r="CD141" s="171">
        <f t="shared" ref="CD141:CD146" si="308">BX141*(1-$CG$99)</f>
        <v>0</v>
      </c>
      <c r="CE141" s="170">
        <f t="shared" ref="CE141:CE146" si="309">CC141*CD141</f>
        <v>0</v>
      </c>
      <c r="CF141" s="165"/>
      <c r="CG141" s="111"/>
      <c r="CI141" s="169">
        <f t="shared" ref="CI141:CI146" si="310">CC141*(1+$CM$97)</f>
        <v>0</v>
      </c>
      <c r="CJ141" s="171">
        <f t="shared" ref="CJ141:CJ146" si="311">CD141*(1-$CM$99)</f>
        <v>0</v>
      </c>
      <c r="CK141" s="170">
        <f t="shared" ref="CK141:CK146" si="312">CI141*CJ141</f>
        <v>0</v>
      </c>
      <c r="CL141" s="165"/>
      <c r="CM141" s="111"/>
      <c r="CO141" s="169">
        <f t="shared" ref="CO141:CO146" si="313">CI141*(1+$CS$97)</f>
        <v>0</v>
      </c>
      <c r="CP141" s="171">
        <f t="shared" ref="CP141:CP146" si="314">CJ141*(1-$CS$99)</f>
        <v>0</v>
      </c>
      <c r="CQ141" s="170">
        <f t="shared" ref="CQ141:CQ146" si="315">CO141*CP141</f>
        <v>0</v>
      </c>
      <c r="CR141" s="165"/>
      <c r="CS141" s="111"/>
      <c r="CX141" s="111"/>
      <c r="CY141" s="169">
        <f>CO141*(1+$DC$97)</f>
        <v>0</v>
      </c>
      <c r="CZ141" s="171">
        <f>CP141*(1-$DC$99)</f>
        <v>0</v>
      </c>
      <c r="DA141" s="170">
        <f t="shared" ref="DA141:DA146" si="316">CY141*CZ141</f>
        <v>0</v>
      </c>
      <c r="DB141" s="165"/>
      <c r="DC141" s="111"/>
      <c r="DE141" s="169">
        <f>CY141*(1+$DI$97)</f>
        <v>0</v>
      </c>
      <c r="DF141" s="171">
        <f>CZ141*(1-$DI$99)</f>
        <v>0</v>
      </c>
      <c r="DG141" s="170">
        <f t="shared" ref="DG141:DG146" si="317">DE141*DF141</f>
        <v>0</v>
      </c>
      <c r="DH141" s="165"/>
      <c r="DI141" s="111"/>
      <c r="DK141" s="169">
        <f>DE141*(1+$DO$97)</f>
        <v>0</v>
      </c>
      <c r="DL141" s="171">
        <f>DF141*(1-$DO$99)</f>
        <v>0</v>
      </c>
      <c r="DM141" s="170">
        <f t="shared" ref="DM141:DM146" si="318">DK141*DL141</f>
        <v>0</v>
      </c>
      <c r="DN141" s="165"/>
      <c r="DO141" s="111"/>
      <c r="DQ141" s="169">
        <f>DK141*(1+$DU$97)</f>
        <v>0</v>
      </c>
      <c r="DR141" s="171">
        <f>DL141*(1-$DU$99)</f>
        <v>0</v>
      </c>
      <c r="DS141" s="170">
        <f t="shared" ref="DS141:DS146" si="319">DQ141*DR141</f>
        <v>0</v>
      </c>
      <c r="DT141" s="165"/>
      <c r="DU141" s="111"/>
      <c r="DZ141" s="111"/>
      <c r="EA141" s="726"/>
      <c r="EB141" s="486"/>
      <c r="EC141" s="150"/>
      <c r="ED141" s="144"/>
      <c r="EF141" s="163"/>
      <c r="EG141" s="162"/>
      <c r="EH141" s="162"/>
      <c r="EI141" s="162"/>
      <c r="EJ141" s="162"/>
      <c r="EK141" s="162"/>
      <c r="EL141" s="162"/>
      <c r="EM141" s="162"/>
      <c r="EN141" s="162"/>
      <c r="EO141" s="162"/>
      <c r="EP141" s="162"/>
      <c r="EQ141" s="162"/>
      <c r="ER141" s="161"/>
      <c r="ES141" s="159"/>
      <c r="ET141" s="160"/>
      <c r="EU141" s="160"/>
      <c r="EV141" s="111"/>
      <c r="EW141" s="111"/>
      <c r="EX141" s="159"/>
      <c r="EY141" s="112"/>
      <c r="EZ141" s="112"/>
      <c r="FD141" s="163"/>
      <c r="FE141" s="162"/>
      <c r="FF141" s="162"/>
      <c r="FG141" s="162"/>
      <c r="FH141" s="162"/>
      <c r="FI141" s="162"/>
      <c r="FJ141" s="162"/>
      <c r="FK141" s="162"/>
      <c r="FL141" s="162"/>
      <c r="FM141" s="162"/>
      <c r="FN141" s="162"/>
      <c r="FO141" s="162"/>
      <c r="FP141" s="161"/>
      <c r="FQ141" s="159"/>
      <c r="FR141" s="160"/>
      <c r="FS141" s="160"/>
      <c r="FT141" s="159"/>
      <c r="FU141" s="111"/>
      <c r="FV141" s="159"/>
      <c r="FW141" s="112"/>
      <c r="FX141" s="112"/>
    </row>
    <row r="142" spans="1:180" ht="15" customHeight="1" outlineLevel="2" x14ac:dyDescent="0.25">
      <c r="A142" s="150"/>
      <c r="B142" s="144"/>
      <c r="C142" s="913" t="str">
        <f t="shared" si="278"/>
        <v>SE3</v>
      </c>
      <c r="D142" s="935" t="s">
        <v>438</v>
      </c>
      <c r="E142" s="756"/>
      <c r="F142" s="756"/>
      <c r="G142" s="756"/>
      <c r="H142" s="821"/>
      <c r="I142" s="822"/>
      <c r="J142" s="1136" t="s">
        <v>306</v>
      </c>
      <c r="K142" s="1137" t="s">
        <v>306</v>
      </c>
      <c r="L142" s="824">
        <v>0</v>
      </c>
      <c r="M142" s="111"/>
      <c r="N142" s="696"/>
      <c r="O142" s="591"/>
      <c r="P142" s="478">
        <f t="shared" si="279"/>
        <v>0</v>
      </c>
      <c r="Q142" s="111"/>
      <c r="R142" s="111"/>
      <c r="S142" s="713">
        <f t="shared" si="280"/>
        <v>0</v>
      </c>
      <c r="T142" s="171">
        <f t="shared" si="281"/>
        <v>0</v>
      </c>
      <c r="U142" s="223">
        <f t="shared" si="282"/>
        <v>0</v>
      </c>
      <c r="V142" s="599"/>
      <c r="W142" s="714"/>
      <c r="Y142" s="713">
        <f t="shared" si="283"/>
        <v>0</v>
      </c>
      <c r="Z142" s="171">
        <f t="shared" si="284"/>
        <v>0</v>
      </c>
      <c r="AA142" s="223">
        <f t="shared" si="285"/>
        <v>0</v>
      </c>
      <c r="AB142" s="599"/>
      <c r="AC142" s="714"/>
      <c r="AE142" s="713">
        <f t="shared" si="286"/>
        <v>0</v>
      </c>
      <c r="AF142" s="171">
        <f t="shared" si="287"/>
        <v>0</v>
      </c>
      <c r="AG142" s="223">
        <f t="shared" si="288"/>
        <v>0</v>
      </c>
      <c r="AH142" s="599"/>
      <c r="AI142" s="714"/>
      <c r="AK142" s="713">
        <f t="shared" si="289"/>
        <v>0</v>
      </c>
      <c r="AL142" s="171">
        <f t="shared" si="290"/>
        <v>0</v>
      </c>
      <c r="AM142" s="223">
        <f t="shared" si="291"/>
        <v>0</v>
      </c>
      <c r="AN142" s="599"/>
      <c r="AO142" s="714"/>
      <c r="AT142" s="111"/>
      <c r="AU142" s="169">
        <f t="shared" si="292"/>
        <v>0</v>
      </c>
      <c r="AV142" s="171">
        <f t="shared" si="293"/>
        <v>0</v>
      </c>
      <c r="AW142" s="170">
        <f t="shared" si="294"/>
        <v>0</v>
      </c>
      <c r="AX142" s="165"/>
      <c r="AY142" s="111"/>
      <c r="BA142" s="169">
        <f t="shared" si="295"/>
        <v>0</v>
      </c>
      <c r="BB142" s="171">
        <f t="shared" si="296"/>
        <v>0</v>
      </c>
      <c r="BC142" s="170">
        <f t="shared" si="297"/>
        <v>0</v>
      </c>
      <c r="BD142" s="165"/>
      <c r="BE142" s="111"/>
      <c r="BG142" s="169">
        <f t="shared" si="298"/>
        <v>0</v>
      </c>
      <c r="BH142" s="171">
        <f t="shared" si="299"/>
        <v>0</v>
      </c>
      <c r="BI142" s="170">
        <f t="shared" si="300"/>
        <v>0</v>
      </c>
      <c r="BJ142" s="165"/>
      <c r="BK142" s="111"/>
      <c r="BM142" s="169">
        <f t="shared" si="301"/>
        <v>0</v>
      </c>
      <c r="BN142" s="171">
        <f t="shared" si="302"/>
        <v>0</v>
      </c>
      <c r="BO142" s="170">
        <f t="shared" si="303"/>
        <v>0</v>
      </c>
      <c r="BP142" s="165"/>
      <c r="BQ142" s="111"/>
      <c r="BV142" s="111"/>
      <c r="BW142" s="169">
        <f t="shared" si="304"/>
        <v>0</v>
      </c>
      <c r="BX142" s="171">
        <f t="shared" si="305"/>
        <v>0</v>
      </c>
      <c r="BY142" s="170">
        <f t="shared" si="306"/>
        <v>0</v>
      </c>
      <c r="BZ142" s="165"/>
      <c r="CA142" s="111"/>
      <c r="CC142" s="169">
        <f t="shared" si="307"/>
        <v>0</v>
      </c>
      <c r="CD142" s="171">
        <f t="shared" si="308"/>
        <v>0</v>
      </c>
      <c r="CE142" s="170">
        <f t="shared" si="309"/>
        <v>0</v>
      </c>
      <c r="CF142" s="165"/>
      <c r="CG142" s="111"/>
      <c r="CI142" s="169">
        <f t="shared" si="310"/>
        <v>0</v>
      </c>
      <c r="CJ142" s="171">
        <f t="shared" si="311"/>
        <v>0</v>
      </c>
      <c r="CK142" s="170">
        <f t="shared" si="312"/>
        <v>0</v>
      </c>
      <c r="CL142" s="165"/>
      <c r="CM142" s="111"/>
      <c r="CO142" s="169">
        <f t="shared" si="313"/>
        <v>0</v>
      </c>
      <c r="CP142" s="171">
        <f t="shared" si="314"/>
        <v>0</v>
      </c>
      <c r="CQ142" s="170">
        <f t="shared" si="315"/>
        <v>0</v>
      </c>
      <c r="CR142" s="165"/>
      <c r="CS142" s="111"/>
      <c r="CX142" s="111"/>
      <c r="CY142" s="169">
        <f t="shared" ref="CY142:CY146" si="320">CO142*(1+$DC$97)</f>
        <v>0</v>
      </c>
      <c r="CZ142" s="171">
        <f t="shared" ref="CZ142:CZ146" si="321">CP142*(1-$DC$99)</f>
        <v>0</v>
      </c>
      <c r="DA142" s="170">
        <f t="shared" si="316"/>
        <v>0</v>
      </c>
      <c r="DB142" s="165"/>
      <c r="DC142" s="111"/>
      <c r="DE142" s="169">
        <f t="shared" ref="DE142:DE146" si="322">CY142*(1+$DI$97)</f>
        <v>0</v>
      </c>
      <c r="DF142" s="171">
        <f t="shared" ref="DF142:DF146" si="323">CZ142*(1-$DI$99)</f>
        <v>0</v>
      </c>
      <c r="DG142" s="170">
        <f t="shared" si="317"/>
        <v>0</v>
      </c>
      <c r="DH142" s="165"/>
      <c r="DI142" s="111"/>
      <c r="DK142" s="169">
        <f t="shared" ref="DK142:DK146" si="324">DE142*(1+$DO$97)</f>
        <v>0</v>
      </c>
      <c r="DL142" s="171">
        <f t="shared" ref="DL142:DL146" si="325">DF142*(1-$DO$99)</f>
        <v>0</v>
      </c>
      <c r="DM142" s="170">
        <f t="shared" si="318"/>
        <v>0</v>
      </c>
      <c r="DN142" s="165"/>
      <c r="DO142" s="111"/>
      <c r="DQ142" s="169">
        <f t="shared" ref="DQ142:DQ146" si="326">DK142*(1+$DU$97)</f>
        <v>0</v>
      </c>
      <c r="DR142" s="171">
        <f t="shared" ref="DR142:DR146" si="327">DL142*(1-$DU$99)</f>
        <v>0</v>
      </c>
      <c r="DS142" s="170">
        <f t="shared" si="319"/>
        <v>0</v>
      </c>
      <c r="DT142" s="165"/>
      <c r="DU142" s="111"/>
      <c r="DZ142" s="111"/>
      <c r="EA142" s="726"/>
      <c r="EB142" s="486"/>
      <c r="EC142" s="150"/>
      <c r="ED142" s="144"/>
      <c r="EF142" s="163"/>
      <c r="EG142" s="162"/>
      <c r="EH142" s="162"/>
      <c r="EI142" s="162"/>
      <c r="EJ142" s="162"/>
      <c r="EK142" s="162"/>
      <c r="EL142" s="162"/>
      <c r="EM142" s="162"/>
      <c r="EN142" s="162"/>
      <c r="EO142" s="162"/>
      <c r="EP142" s="162"/>
      <c r="EQ142" s="162"/>
      <c r="ER142" s="161"/>
      <c r="ES142" s="159"/>
      <c r="ET142" s="160"/>
      <c r="EU142" s="160"/>
      <c r="EV142" s="111"/>
      <c r="EW142" s="111"/>
      <c r="EX142" s="159"/>
      <c r="EY142" s="112"/>
      <c r="EZ142" s="112"/>
      <c r="FD142" s="163"/>
      <c r="FE142" s="162"/>
      <c r="FF142" s="162"/>
      <c r="FG142" s="162"/>
      <c r="FH142" s="162"/>
      <c r="FI142" s="162"/>
      <c r="FJ142" s="162"/>
      <c r="FK142" s="162"/>
      <c r="FL142" s="162"/>
      <c r="FM142" s="162"/>
      <c r="FN142" s="162"/>
      <c r="FO142" s="162"/>
      <c r="FP142" s="161"/>
      <c r="FQ142" s="159"/>
      <c r="FR142" s="160"/>
      <c r="FS142" s="160"/>
      <c r="FT142" s="159"/>
      <c r="FU142" s="111"/>
      <c r="FV142" s="159"/>
      <c r="FW142" s="112"/>
      <c r="FX142" s="112"/>
    </row>
    <row r="143" spans="1:180" ht="17.25" customHeight="1" outlineLevel="2" x14ac:dyDescent="0.25">
      <c r="A143" s="150"/>
      <c r="B143" s="144"/>
      <c r="C143" s="932" t="str">
        <f t="shared" si="278"/>
        <v>SE4</v>
      </c>
      <c r="D143" s="936" t="s">
        <v>439</v>
      </c>
      <c r="E143" s="756"/>
      <c r="F143" s="756"/>
      <c r="G143" s="756"/>
      <c r="H143" s="821"/>
      <c r="I143" s="822"/>
      <c r="J143" s="1136" t="s">
        <v>306</v>
      </c>
      <c r="K143" s="1137" t="s">
        <v>306</v>
      </c>
      <c r="L143" s="824">
        <v>0</v>
      </c>
      <c r="M143" s="111"/>
      <c r="N143" s="696"/>
      <c r="O143" s="591"/>
      <c r="P143" s="478">
        <f t="shared" si="279"/>
        <v>0</v>
      </c>
      <c r="Q143" s="111"/>
      <c r="R143" s="111"/>
      <c r="S143" s="713">
        <f t="shared" si="280"/>
        <v>0</v>
      </c>
      <c r="T143" s="171">
        <f t="shared" si="281"/>
        <v>0</v>
      </c>
      <c r="U143" s="223">
        <f t="shared" si="282"/>
        <v>0</v>
      </c>
      <c r="V143" s="599"/>
      <c r="W143" s="714"/>
      <c r="Y143" s="713">
        <f t="shared" si="283"/>
        <v>0</v>
      </c>
      <c r="Z143" s="171">
        <f t="shared" si="284"/>
        <v>0</v>
      </c>
      <c r="AA143" s="223">
        <f t="shared" si="285"/>
        <v>0</v>
      </c>
      <c r="AB143" s="599"/>
      <c r="AC143" s="714"/>
      <c r="AE143" s="713">
        <f t="shared" si="286"/>
        <v>0</v>
      </c>
      <c r="AF143" s="171">
        <f t="shared" si="287"/>
        <v>0</v>
      </c>
      <c r="AG143" s="223">
        <f t="shared" si="288"/>
        <v>0</v>
      </c>
      <c r="AH143" s="599"/>
      <c r="AI143" s="714"/>
      <c r="AK143" s="713">
        <f t="shared" si="289"/>
        <v>0</v>
      </c>
      <c r="AL143" s="171">
        <f t="shared" si="290"/>
        <v>0</v>
      </c>
      <c r="AM143" s="223">
        <f t="shared" si="291"/>
        <v>0</v>
      </c>
      <c r="AN143" s="599"/>
      <c r="AO143" s="714"/>
      <c r="AT143" s="111"/>
      <c r="AU143" s="169">
        <f t="shared" si="292"/>
        <v>0</v>
      </c>
      <c r="AV143" s="171">
        <f t="shared" si="293"/>
        <v>0</v>
      </c>
      <c r="AW143" s="170">
        <f t="shared" si="294"/>
        <v>0</v>
      </c>
      <c r="AX143" s="165"/>
      <c r="AY143" s="111"/>
      <c r="BA143" s="169">
        <f t="shared" si="295"/>
        <v>0</v>
      </c>
      <c r="BB143" s="171">
        <f t="shared" si="296"/>
        <v>0</v>
      </c>
      <c r="BC143" s="170">
        <f t="shared" si="297"/>
        <v>0</v>
      </c>
      <c r="BD143" s="165"/>
      <c r="BE143" s="111"/>
      <c r="BG143" s="169">
        <f t="shared" si="298"/>
        <v>0</v>
      </c>
      <c r="BH143" s="171">
        <f t="shared" si="299"/>
        <v>0</v>
      </c>
      <c r="BI143" s="170">
        <f t="shared" si="300"/>
        <v>0</v>
      </c>
      <c r="BJ143" s="165"/>
      <c r="BK143" s="111"/>
      <c r="BM143" s="169">
        <f t="shared" si="301"/>
        <v>0</v>
      </c>
      <c r="BN143" s="171">
        <f t="shared" si="302"/>
        <v>0</v>
      </c>
      <c r="BO143" s="170">
        <f t="shared" si="303"/>
        <v>0</v>
      </c>
      <c r="BP143" s="165"/>
      <c r="BQ143" s="111"/>
      <c r="BV143" s="111"/>
      <c r="BW143" s="169">
        <f t="shared" si="304"/>
        <v>0</v>
      </c>
      <c r="BX143" s="171">
        <f t="shared" si="305"/>
        <v>0</v>
      </c>
      <c r="BY143" s="170">
        <f t="shared" si="306"/>
        <v>0</v>
      </c>
      <c r="BZ143" s="165"/>
      <c r="CA143" s="111"/>
      <c r="CC143" s="169">
        <f t="shared" si="307"/>
        <v>0</v>
      </c>
      <c r="CD143" s="171">
        <f t="shared" si="308"/>
        <v>0</v>
      </c>
      <c r="CE143" s="170">
        <f t="shared" si="309"/>
        <v>0</v>
      </c>
      <c r="CF143" s="165"/>
      <c r="CG143" s="111"/>
      <c r="CI143" s="169">
        <f t="shared" si="310"/>
        <v>0</v>
      </c>
      <c r="CJ143" s="171">
        <f t="shared" si="311"/>
        <v>0</v>
      </c>
      <c r="CK143" s="170">
        <f t="shared" si="312"/>
        <v>0</v>
      </c>
      <c r="CL143" s="165"/>
      <c r="CM143" s="111"/>
      <c r="CO143" s="169">
        <f t="shared" si="313"/>
        <v>0</v>
      </c>
      <c r="CP143" s="171">
        <f t="shared" si="314"/>
        <v>0</v>
      </c>
      <c r="CQ143" s="170">
        <f t="shared" si="315"/>
        <v>0</v>
      </c>
      <c r="CR143" s="165"/>
      <c r="CS143" s="111"/>
      <c r="CX143" s="111"/>
      <c r="CY143" s="169">
        <f t="shared" si="320"/>
        <v>0</v>
      </c>
      <c r="CZ143" s="171">
        <f t="shared" si="321"/>
        <v>0</v>
      </c>
      <c r="DA143" s="170">
        <f t="shared" si="316"/>
        <v>0</v>
      </c>
      <c r="DB143" s="165"/>
      <c r="DC143" s="111"/>
      <c r="DE143" s="169">
        <f t="shared" si="322"/>
        <v>0</v>
      </c>
      <c r="DF143" s="171">
        <f t="shared" si="323"/>
        <v>0</v>
      </c>
      <c r="DG143" s="170">
        <f t="shared" si="317"/>
        <v>0</v>
      </c>
      <c r="DH143" s="165"/>
      <c r="DI143" s="111"/>
      <c r="DK143" s="169">
        <f t="shared" si="324"/>
        <v>0</v>
      </c>
      <c r="DL143" s="171">
        <f t="shared" si="325"/>
        <v>0</v>
      </c>
      <c r="DM143" s="170">
        <f t="shared" si="318"/>
        <v>0</v>
      </c>
      <c r="DN143" s="165"/>
      <c r="DO143" s="111"/>
      <c r="DQ143" s="169">
        <f t="shared" si="326"/>
        <v>0</v>
      </c>
      <c r="DR143" s="171">
        <f t="shared" si="327"/>
        <v>0</v>
      </c>
      <c r="DS143" s="170">
        <f t="shared" si="319"/>
        <v>0</v>
      </c>
      <c r="DT143" s="165"/>
      <c r="DU143" s="111"/>
      <c r="DZ143" s="111"/>
      <c r="EA143" s="726"/>
      <c r="EB143" s="486"/>
      <c r="EC143" s="150"/>
      <c r="ED143" s="144"/>
      <c r="EF143" s="163"/>
      <c r="EG143" s="162"/>
      <c r="EH143" s="162"/>
      <c r="EI143" s="162"/>
      <c r="EJ143" s="162"/>
      <c r="EK143" s="162"/>
      <c r="EL143" s="162"/>
      <c r="EM143" s="162"/>
      <c r="EN143" s="162"/>
      <c r="EO143" s="162"/>
      <c r="EP143" s="162"/>
      <c r="EQ143" s="162"/>
      <c r="ER143" s="161"/>
      <c r="ES143" s="159"/>
      <c r="ET143" s="160"/>
      <c r="EU143" s="160"/>
      <c r="EV143" s="111"/>
      <c r="EW143" s="111"/>
      <c r="EX143" s="159"/>
      <c r="EY143" s="112"/>
      <c r="EZ143" s="112"/>
      <c r="FD143" s="163"/>
      <c r="FE143" s="162"/>
      <c r="FF143" s="162"/>
      <c r="FG143" s="162"/>
      <c r="FH143" s="162"/>
      <c r="FI143" s="162"/>
      <c r="FJ143" s="162"/>
      <c r="FK143" s="162"/>
      <c r="FL143" s="162"/>
      <c r="FM143" s="162"/>
      <c r="FN143" s="162"/>
      <c r="FO143" s="162"/>
      <c r="FP143" s="161"/>
      <c r="FQ143" s="159"/>
      <c r="FR143" s="160"/>
      <c r="FS143" s="160"/>
      <c r="FT143" s="159"/>
      <c r="FU143" s="111"/>
      <c r="FV143" s="159"/>
      <c r="FW143" s="112"/>
      <c r="FX143" s="112"/>
    </row>
    <row r="144" spans="1:180" ht="18.75" customHeight="1" outlineLevel="2" x14ac:dyDescent="0.25">
      <c r="A144" s="150"/>
      <c r="B144" s="144"/>
      <c r="C144" s="913" t="str">
        <f t="shared" si="278"/>
        <v>SE5</v>
      </c>
      <c r="D144" s="935" t="s">
        <v>440</v>
      </c>
      <c r="E144" s="756"/>
      <c r="F144" s="756"/>
      <c r="G144" s="756"/>
      <c r="H144" s="821"/>
      <c r="I144" s="822"/>
      <c r="J144" s="1136" t="s">
        <v>306</v>
      </c>
      <c r="K144" s="1137" t="s">
        <v>306</v>
      </c>
      <c r="L144" s="824">
        <v>0</v>
      </c>
      <c r="M144" s="111"/>
      <c r="N144" s="696"/>
      <c r="O144" s="591"/>
      <c r="P144" s="478">
        <f t="shared" si="279"/>
        <v>0</v>
      </c>
      <c r="Q144" s="111"/>
      <c r="R144" s="111"/>
      <c r="S144" s="713">
        <f t="shared" si="280"/>
        <v>0</v>
      </c>
      <c r="T144" s="171">
        <f t="shared" si="281"/>
        <v>0</v>
      </c>
      <c r="U144" s="223">
        <f t="shared" si="282"/>
        <v>0</v>
      </c>
      <c r="V144" s="599"/>
      <c r="W144" s="714"/>
      <c r="Y144" s="713">
        <f t="shared" si="283"/>
        <v>0</v>
      </c>
      <c r="Z144" s="171">
        <f t="shared" si="284"/>
        <v>0</v>
      </c>
      <c r="AA144" s="223">
        <f t="shared" si="285"/>
        <v>0</v>
      </c>
      <c r="AB144" s="599"/>
      <c r="AC144" s="714"/>
      <c r="AE144" s="713">
        <f t="shared" si="286"/>
        <v>0</v>
      </c>
      <c r="AF144" s="171">
        <f t="shared" si="287"/>
        <v>0</v>
      </c>
      <c r="AG144" s="223">
        <f t="shared" si="288"/>
        <v>0</v>
      </c>
      <c r="AH144" s="599"/>
      <c r="AI144" s="714"/>
      <c r="AK144" s="713">
        <f t="shared" si="289"/>
        <v>0</v>
      </c>
      <c r="AL144" s="171">
        <f t="shared" si="290"/>
        <v>0</v>
      </c>
      <c r="AM144" s="223">
        <f t="shared" si="291"/>
        <v>0</v>
      </c>
      <c r="AN144" s="599"/>
      <c r="AO144" s="714"/>
      <c r="AT144" s="111"/>
      <c r="AU144" s="169">
        <f t="shared" si="292"/>
        <v>0</v>
      </c>
      <c r="AV144" s="171">
        <f t="shared" si="293"/>
        <v>0</v>
      </c>
      <c r="AW144" s="170">
        <f t="shared" si="294"/>
        <v>0</v>
      </c>
      <c r="AX144" s="165"/>
      <c r="AY144" s="111"/>
      <c r="BA144" s="169">
        <f t="shared" si="295"/>
        <v>0</v>
      </c>
      <c r="BB144" s="171">
        <f t="shared" si="296"/>
        <v>0</v>
      </c>
      <c r="BC144" s="170">
        <f t="shared" si="297"/>
        <v>0</v>
      </c>
      <c r="BD144" s="165"/>
      <c r="BE144" s="111"/>
      <c r="BG144" s="169">
        <f t="shared" si="298"/>
        <v>0</v>
      </c>
      <c r="BH144" s="171">
        <f t="shared" si="299"/>
        <v>0</v>
      </c>
      <c r="BI144" s="170">
        <f t="shared" si="300"/>
        <v>0</v>
      </c>
      <c r="BJ144" s="165"/>
      <c r="BK144" s="111"/>
      <c r="BM144" s="169">
        <f t="shared" si="301"/>
        <v>0</v>
      </c>
      <c r="BN144" s="171">
        <f t="shared" si="302"/>
        <v>0</v>
      </c>
      <c r="BO144" s="170">
        <f t="shared" si="303"/>
        <v>0</v>
      </c>
      <c r="BP144" s="165"/>
      <c r="BQ144" s="111"/>
      <c r="BV144" s="111"/>
      <c r="BW144" s="169">
        <f t="shared" si="304"/>
        <v>0</v>
      </c>
      <c r="BX144" s="171">
        <f t="shared" si="305"/>
        <v>0</v>
      </c>
      <c r="BY144" s="170">
        <f t="shared" si="306"/>
        <v>0</v>
      </c>
      <c r="BZ144" s="165"/>
      <c r="CA144" s="111"/>
      <c r="CC144" s="169">
        <f t="shared" si="307"/>
        <v>0</v>
      </c>
      <c r="CD144" s="171">
        <f t="shared" si="308"/>
        <v>0</v>
      </c>
      <c r="CE144" s="170">
        <f t="shared" si="309"/>
        <v>0</v>
      </c>
      <c r="CF144" s="165"/>
      <c r="CG144" s="111"/>
      <c r="CI144" s="169">
        <f t="shared" si="310"/>
        <v>0</v>
      </c>
      <c r="CJ144" s="171">
        <f t="shared" si="311"/>
        <v>0</v>
      </c>
      <c r="CK144" s="170">
        <f t="shared" si="312"/>
        <v>0</v>
      </c>
      <c r="CL144" s="165"/>
      <c r="CM144" s="111"/>
      <c r="CO144" s="169">
        <f t="shared" si="313"/>
        <v>0</v>
      </c>
      <c r="CP144" s="171">
        <f t="shared" si="314"/>
        <v>0</v>
      </c>
      <c r="CQ144" s="170">
        <f t="shared" si="315"/>
        <v>0</v>
      </c>
      <c r="CR144" s="165"/>
      <c r="CS144" s="111"/>
      <c r="CX144" s="111"/>
      <c r="CY144" s="169">
        <f t="shared" si="320"/>
        <v>0</v>
      </c>
      <c r="CZ144" s="171">
        <f t="shared" si="321"/>
        <v>0</v>
      </c>
      <c r="DA144" s="170">
        <f t="shared" si="316"/>
        <v>0</v>
      </c>
      <c r="DB144" s="165"/>
      <c r="DC144" s="111"/>
      <c r="DE144" s="169">
        <f t="shared" si="322"/>
        <v>0</v>
      </c>
      <c r="DF144" s="171">
        <f t="shared" si="323"/>
        <v>0</v>
      </c>
      <c r="DG144" s="170">
        <f t="shared" si="317"/>
        <v>0</v>
      </c>
      <c r="DH144" s="165"/>
      <c r="DI144" s="111"/>
      <c r="DK144" s="169">
        <f t="shared" si="324"/>
        <v>0</v>
      </c>
      <c r="DL144" s="171">
        <f t="shared" si="325"/>
        <v>0</v>
      </c>
      <c r="DM144" s="170">
        <f t="shared" si="318"/>
        <v>0</v>
      </c>
      <c r="DN144" s="165"/>
      <c r="DO144" s="111"/>
      <c r="DQ144" s="169">
        <f t="shared" si="326"/>
        <v>0</v>
      </c>
      <c r="DR144" s="171">
        <f t="shared" si="327"/>
        <v>0</v>
      </c>
      <c r="DS144" s="170">
        <f t="shared" si="319"/>
        <v>0</v>
      </c>
      <c r="DT144" s="165"/>
      <c r="DU144" s="111"/>
      <c r="DZ144" s="111"/>
      <c r="EA144" s="726"/>
      <c r="EB144" s="486"/>
      <c r="EC144" s="150"/>
      <c r="ED144" s="144"/>
      <c r="EF144" s="163"/>
      <c r="EG144" s="162"/>
      <c r="EH144" s="162"/>
      <c r="EI144" s="162"/>
      <c r="EJ144" s="162"/>
      <c r="EK144" s="162"/>
      <c r="EL144" s="162"/>
      <c r="EM144" s="162"/>
      <c r="EN144" s="162"/>
      <c r="EO144" s="162"/>
      <c r="EP144" s="162"/>
      <c r="EQ144" s="162"/>
      <c r="ER144" s="161"/>
      <c r="ES144" s="159"/>
      <c r="ET144" s="160"/>
      <c r="EU144" s="160"/>
      <c r="EV144" s="111"/>
      <c r="EW144" s="111"/>
      <c r="EX144" s="159"/>
      <c r="EY144" s="112"/>
      <c r="EZ144" s="112"/>
      <c r="FD144" s="163"/>
      <c r="FE144" s="162"/>
      <c r="FF144" s="162"/>
      <c r="FG144" s="162"/>
      <c r="FH144" s="162"/>
      <c r="FI144" s="162"/>
      <c r="FJ144" s="162"/>
      <c r="FK144" s="162"/>
      <c r="FL144" s="162"/>
      <c r="FM144" s="162"/>
      <c r="FN144" s="162"/>
      <c r="FO144" s="162"/>
      <c r="FP144" s="161"/>
      <c r="FQ144" s="159"/>
      <c r="FR144" s="160"/>
      <c r="FS144" s="160"/>
      <c r="FT144" s="159"/>
      <c r="FU144" s="111"/>
      <c r="FV144" s="159"/>
      <c r="FW144" s="112"/>
      <c r="FX144" s="112"/>
    </row>
    <row r="145" spans="1:180" ht="19.5" customHeight="1" outlineLevel="2" x14ac:dyDescent="0.25">
      <c r="A145" s="150"/>
      <c r="B145" s="144"/>
      <c r="C145" s="913" t="str">
        <f t="shared" si="278"/>
        <v>SE6</v>
      </c>
      <c r="D145" s="937" t="s">
        <v>441</v>
      </c>
      <c r="E145" s="762"/>
      <c r="F145" s="762"/>
      <c r="G145" s="762"/>
      <c r="H145" s="825"/>
      <c r="I145" s="826"/>
      <c r="J145" s="1136" t="s">
        <v>306</v>
      </c>
      <c r="K145" s="1137" t="s">
        <v>306</v>
      </c>
      <c r="L145" s="828">
        <v>0</v>
      </c>
      <c r="M145" s="111"/>
      <c r="N145" s="696"/>
      <c r="O145" s="591"/>
      <c r="P145" s="478">
        <f t="shared" si="279"/>
        <v>0</v>
      </c>
      <c r="Q145" s="111"/>
      <c r="R145" s="111"/>
      <c r="S145" s="713">
        <f t="shared" si="280"/>
        <v>0</v>
      </c>
      <c r="T145" s="171">
        <f t="shared" si="281"/>
        <v>0</v>
      </c>
      <c r="U145" s="223">
        <f t="shared" si="282"/>
        <v>0</v>
      </c>
      <c r="V145" s="599"/>
      <c r="W145" s="714"/>
      <c r="Y145" s="713">
        <f t="shared" si="283"/>
        <v>0</v>
      </c>
      <c r="Z145" s="171">
        <f t="shared" si="284"/>
        <v>0</v>
      </c>
      <c r="AA145" s="223">
        <f t="shared" si="285"/>
        <v>0</v>
      </c>
      <c r="AB145" s="599"/>
      <c r="AC145" s="714"/>
      <c r="AE145" s="713">
        <f t="shared" si="286"/>
        <v>0</v>
      </c>
      <c r="AF145" s="171">
        <f t="shared" si="287"/>
        <v>0</v>
      </c>
      <c r="AG145" s="223">
        <f t="shared" si="288"/>
        <v>0</v>
      </c>
      <c r="AH145" s="599"/>
      <c r="AI145" s="714"/>
      <c r="AK145" s="713">
        <f t="shared" si="289"/>
        <v>0</v>
      </c>
      <c r="AL145" s="171">
        <f t="shared" si="290"/>
        <v>0</v>
      </c>
      <c r="AM145" s="223">
        <f t="shared" si="291"/>
        <v>0</v>
      </c>
      <c r="AN145" s="599"/>
      <c r="AO145" s="714"/>
      <c r="AT145" s="111"/>
      <c r="AU145" s="169">
        <f t="shared" si="292"/>
        <v>0</v>
      </c>
      <c r="AV145" s="171">
        <f t="shared" si="293"/>
        <v>0</v>
      </c>
      <c r="AW145" s="170">
        <f t="shared" si="294"/>
        <v>0</v>
      </c>
      <c r="AX145" s="165"/>
      <c r="AY145" s="111"/>
      <c r="BA145" s="169">
        <f t="shared" si="295"/>
        <v>0</v>
      </c>
      <c r="BB145" s="171">
        <f t="shared" si="296"/>
        <v>0</v>
      </c>
      <c r="BC145" s="170">
        <f t="shared" si="297"/>
        <v>0</v>
      </c>
      <c r="BD145" s="165"/>
      <c r="BE145" s="111"/>
      <c r="BG145" s="169">
        <f t="shared" si="298"/>
        <v>0</v>
      </c>
      <c r="BH145" s="171">
        <f t="shared" si="299"/>
        <v>0</v>
      </c>
      <c r="BI145" s="170">
        <f t="shared" si="300"/>
        <v>0</v>
      </c>
      <c r="BJ145" s="165"/>
      <c r="BK145" s="111"/>
      <c r="BM145" s="169">
        <f t="shared" si="301"/>
        <v>0</v>
      </c>
      <c r="BN145" s="171">
        <f t="shared" si="302"/>
        <v>0</v>
      </c>
      <c r="BO145" s="170">
        <f t="shared" si="303"/>
        <v>0</v>
      </c>
      <c r="BP145" s="165"/>
      <c r="BQ145" s="111"/>
      <c r="BV145" s="111"/>
      <c r="BW145" s="169">
        <f t="shared" si="304"/>
        <v>0</v>
      </c>
      <c r="BX145" s="171">
        <f t="shared" si="305"/>
        <v>0</v>
      </c>
      <c r="BY145" s="170">
        <f t="shared" si="306"/>
        <v>0</v>
      </c>
      <c r="BZ145" s="165"/>
      <c r="CA145" s="111"/>
      <c r="CC145" s="169">
        <f t="shared" si="307"/>
        <v>0</v>
      </c>
      <c r="CD145" s="171">
        <f t="shared" si="308"/>
        <v>0</v>
      </c>
      <c r="CE145" s="170">
        <f t="shared" si="309"/>
        <v>0</v>
      </c>
      <c r="CF145" s="165"/>
      <c r="CG145" s="111"/>
      <c r="CI145" s="169">
        <f t="shared" si="310"/>
        <v>0</v>
      </c>
      <c r="CJ145" s="171">
        <f t="shared" si="311"/>
        <v>0</v>
      </c>
      <c r="CK145" s="170">
        <f t="shared" si="312"/>
        <v>0</v>
      </c>
      <c r="CL145" s="165"/>
      <c r="CM145" s="111"/>
      <c r="CO145" s="169">
        <f t="shared" si="313"/>
        <v>0</v>
      </c>
      <c r="CP145" s="171">
        <f t="shared" si="314"/>
        <v>0</v>
      </c>
      <c r="CQ145" s="170">
        <f t="shared" si="315"/>
        <v>0</v>
      </c>
      <c r="CR145" s="165"/>
      <c r="CS145" s="111"/>
      <c r="CX145" s="111"/>
      <c r="CY145" s="169">
        <f t="shared" si="320"/>
        <v>0</v>
      </c>
      <c r="CZ145" s="171">
        <f t="shared" si="321"/>
        <v>0</v>
      </c>
      <c r="DA145" s="170">
        <f t="shared" si="316"/>
        <v>0</v>
      </c>
      <c r="DB145" s="165"/>
      <c r="DC145" s="111"/>
      <c r="DE145" s="169">
        <f t="shared" si="322"/>
        <v>0</v>
      </c>
      <c r="DF145" s="171">
        <f t="shared" si="323"/>
        <v>0</v>
      </c>
      <c r="DG145" s="170">
        <f t="shared" si="317"/>
        <v>0</v>
      </c>
      <c r="DH145" s="165"/>
      <c r="DI145" s="111"/>
      <c r="DK145" s="169">
        <f t="shared" si="324"/>
        <v>0</v>
      </c>
      <c r="DL145" s="171">
        <f t="shared" si="325"/>
        <v>0</v>
      </c>
      <c r="DM145" s="170">
        <f t="shared" si="318"/>
        <v>0</v>
      </c>
      <c r="DN145" s="165"/>
      <c r="DO145" s="111"/>
      <c r="DQ145" s="169">
        <f t="shared" si="326"/>
        <v>0</v>
      </c>
      <c r="DR145" s="171">
        <f t="shared" si="327"/>
        <v>0</v>
      </c>
      <c r="DS145" s="170">
        <f t="shared" si="319"/>
        <v>0</v>
      </c>
      <c r="DT145" s="165"/>
      <c r="DU145" s="111"/>
      <c r="DZ145" s="111"/>
      <c r="EA145" s="726"/>
      <c r="EB145" s="486"/>
      <c r="EC145" s="150"/>
      <c r="ED145" s="144"/>
      <c r="EF145" s="163"/>
      <c r="EG145" s="162"/>
      <c r="EH145" s="162"/>
      <c r="EI145" s="162"/>
      <c r="EJ145" s="162"/>
      <c r="EK145" s="162"/>
      <c r="EL145" s="162"/>
      <c r="EM145" s="162"/>
      <c r="EN145" s="162"/>
      <c r="EO145" s="162"/>
      <c r="EP145" s="162"/>
      <c r="EQ145" s="162"/>
      <c r="ER145" s="161"/>
      <c r="ES145" s="159"/>
      <c r="ET145" s="160"/>
      <c r="EU145" s="160"/>
      <c r="EV145" s="111"/>
      <c r="EW145" s="111"/>
      <c r="EX145" s="159"/>
      <c r="EY145" s="112"/>
      <c r="EZ145" s="112"/>
      <c r="FD145" s="163"/>
      <c r="FE145" s="162"/>
      <c r="FF145" s="162"/>
      <c r="FG145" s="162"/>
      <c r="FH145" s="162"/>
      <c r="FI145" s="162"/>
      <c r="FJ145" s="162"/>
      <c r="FK145" s="162"/>
      <c r="FL145" s="162"/>
      <c r="FM145" s="162"/>
      <c r="FN145" s="162"/>
      <c r="FO145" s="162"/>
      <c r="FP145" s="161"/>
      <c r="FQ145" s="159"/>
      <c r="FR145" s="160"/>
      <c r="FS145" s="160"/>
      <c r="FT145" s="159"/>
      <c r="FU145" s="111"/>
      <c r="FV145" s="159"/>
      <c r="FW145" s="112"/>
      <c r="FX145" s="112"/>
    </row>
    <row r="146" spans="1:180" ht="20.25" customHeight="1" outlineLevel="2" x14ac:dyDescent="0.25">
      <c r="A146" s="150"/>
      <c r="B146" s="144"/>
      <c r="C146" s="913" t="str">
        <f t="shared" si="278"/>
        <v>SE7</v>
      </c>
      <c r="D146" s="938" t="s">
        <v>442</v>
      </c>
      <c r="E146" s="756"/>
      <c r="F146" s="756"/>
      <c r="G146" s="756"/>
      <c r="H146" s="821"/>
      <c r="I146" s="822"/>
      <c r="J146" s="1136" t="s">
        <v>306</v>
      </c>
      <c r="K146" s="1137" t="s">
        <v>306</v>
      </c>
      <c r="L146" s="824">
        <v>0</v>
      </c>
      <c r="M146" s="111"/>
      <c r="N146" s="696"/>
      <c r="O146" s="591"/>
      <c r="P146" s="478">
        <f t="shared" si="279"/>
        <v>0</v>
      </c>
      <c r="Q146" s="111"/>
      <c r="R146" s="111"/>
      <c r="S146" s="713">
        <f t="shared" si="280"/>
        <v>0</v>
      </c>
      <c r="T146" s="171">
        <f t="shared" si="281"/>
        <v>0</v>
      </c>
      <c r="U146" s="223">
        <f t="shared" si="282"/>
        <v>0</v>
      </c>
      <c r="V146" s="599"/>
      <c r="W146" s="714"/>
      <c r="Y146" s="713">
        <f t="shared" si="283"/>
        <v>0</v>
      </c>
      <c r="Z146" s="171">
        <f t="shared" si="284"/>
        <v>0</v>
      </c>
      <c r="AA146" s="223">
        <f t="shared" si="285"/>
        <v>0</v>
      </c>
      <c r="AB146" s="599"/>
      <c r="AC146" s="714"/>
      <c r="AE146" s="713">
        <f t="shared" si="286"/>
        <v>0</v>
      </c>
      <c r="AF146" s="171">
        <f t="shared" si="287"/>
        <v>0</v>
      </c>
      <c r="AG146" s="223">
        <f t="shared" si="288"/>
        <v>0</v>
      </c>
      <c r="AH146" s="599"/>
      <c r="AI146" s="714"/>
      <c r="AK146" s="713">
        <f t="shared" si="289"/>
        <v>0</v>
      </c>
      <c r="AL146" s="171">
        <f t="shared" si="290"/>
        <v>0</v>
      </c>
      <c r="AM146" s="223">
        <f t="shared" si="291"/>
        <v>0</v>
      </c>
      <c r="AN146" s="599"/>
      <c r="AO146" s="714"/>
      <c r="AT146" s="111"/>
      <c r="AU146" s="169">
        <f t="shared" si="292"/>
        <v>0</v>
      </c>
      <c r="AV146" s="171">
        <f t="shared" si="293"/>
        <v>0</v>
      </c>
      <c r="AW146" s="170">
        <f t="shared" si="294"/>
        <v>0</v>
      </c>
      <c r="AX146" s="165"/>
      <c r="AY146" s="111"/>
      <c r="BA146" s="169">
        <f t="shared" si="295"/>
        <v>0</v>
      </c>
      <c r="BB146" s="171">
        <f t="shared" si="296"/>
        <v>0</v>
      </c>
      <c r="BC146" s="170">
        <f t="shared" si="297"/>
        <v>0</v>
      </c>
      <c r="BD146" s="165"/>
      <c r="BE146" s="111"/>
      <c r="BG146" s="169">
        <f t="shared" si="298"/>
        <v>0</v>
      </c>
      <c r="BH146" s="171">
        <f t="shared" si="299"/>
        <v>0</v>
      </c>
      <c r="BI146" s="170">
        <f t="shared" si="300"/>
        <v>0</v>
      </c>
      <c r="BJ146" s="165"/>
      <c r="BK146" s="111"/>
      <c r="BM146" s="169">
        <f t="shared" si="301"/>
        <v>0</v>
      </c>
      <c r="BN146" s="171">
        <f t="shared" si="302"/>
        <v>0</v>
      </c>
      <c r="BO146" s="170">
        <f t="shared" si="303"/>
        <v>0</v>
      </c>
      <c r="BP146" s="165"/>
      <c r="BQ146" s="111"/>
      <c r="BV146" s="111"/>
      <c r="BW146" s="169">
        <f t="shared" si="304"/>
        <v>0</v>
      </c>
      <c r="BX146" s="171">
        <f t="shared" si="305"/>
        <v>0</v>
      </c>
      <c r="BY146" s="170">
        <f t="shared" si="306"/>
        <v>0</v>
      </c>
      <c r="BZ146" s="165"/>
      <c r="CA146" s="111"/>
      <c r="CC146" s="169">
        <f t="shared" si="307"/>
        <v>0</v>
      </c>
      <c r="CD146" s="171">
        <f t="shared" si="308"/>
        <v>0</v>
      </c>
      <c r="CE146" s="170">
        <f t="shared" si="309"/>
        <v>0</v>
      </c>
      <c r="CF146" s="165"/>
      <c r="CG146" s="111"/>
      <c r="CI146" s="169">
        <f t="shared" si="310"/>
        <v>0</v>
      </c>
      <c r="CJ146" s="171">
        <f t="shared" si="311"/>
        <v>0</v>
      </c>
      <c r="CK146" s="170">
        <f t="shared" si="312"/>
        <v>0</v>
      </c>
      <c r="CL146" s="165"/>
      <c r="CM146" s="111"/>
      <c r="CO146" s="169">
        <f t="shared" si="313"/>
        <v>0</v>
      </c>
      <c r="CP146" s="171">
        <f t="shared" si="314"/>
        <v>0</v>
      </c>
      <c r="CQ146" s="170">
        <f t="shared" si="315"/>
        <v>0</v>
      </c>
      <c r="CR146" s="165"/>
      <c r="CS146" s="111"/>
      <c r="CX146" s="111"/>
      <c r="CY146" s="169">
        <f t="shared" si="320"/>
        <v>0</v>
      </c>
      <c r="CZ146" s="171">
        <f t="shared" si="321"/>
        <v>0</v>
      </c>
      <c r="DA146" s="170">
        <f t="shared" si="316"/>
        <v>0</v>
      </c>
      <c r="DB146" s="165"/>
      <c r="DC146" s="111"/>
      <c r="DE146" s="169">
        <f t="shared" si="322"/>
        <v>0</v>
      </c>
      <c r="DF146" s="171">
        <f t="shared" si="323"/>
        <v>0</v>
      </c>
      <c r="DG146" s="170">
        <f t="shared" si="317"/>
        <v>0</v>
      </c>
      <c r="DH146" s="165"/>
      <c r="DI146" s="111"/>
      <c r="DK146" s="169">
        <f t="shared" si="324"/>
        <v>0</v>
      </c>
      <c r="DL146" s="171">
        <f t="shared" si="325"/>
        <v>0</v>
      </c>
      <c r="DM146" s="170">
        <f t="shared" si="318"/>
        <v>0</v>
      </c>
      <c r="DN146" s="165"/>
      <c r="DO146" s="111"/>
      <c r="DQ146" s="169">
        <f t="shared" si="326"/>
        <v>0</v>
      </c>
      <c r="DR146" s="171">
        <f t="shared" si="327"/>
        <v>0</v>
      </c>
      <c r="DS146" s="170">
        <f t="shared" si="319"/>
        <v>0</v>
      </c>
      <c r="DT146" s="165"/>
      <c r="DU146" s="111"/>
      <c r="DZ146" s="111"/>
      <c r="EA146" s="726"/>
      <c r="EB146" s="486"/>
      <c r="EC146" s="150"/>
      <c r="ED146" s="144"/>
      <c r="EF146" s="163"/>
      <c r="EG146" s="162"/>
      <c r="EH146" s="162"/>
      <c r="EI146" s="162"/>
      <c r="EJ146" s="162"/>
      <c r="EK146" s="162"/>
      <c r="EL146" s="162"/>
      <c r="EM146" s="162"/>
      <c r="EN146" s="162"/>
      <c r="EO146" s="162"/>
      <c r="EP146" s="162"/>
      <c r="EQ146" s="162"/>
      <c r="ER146" s="161"/>
      <c r="ES146" s="159"/>
      <c r="ET146" s="160"/>
      <c r="EU146" s="160"/>
      <c r="EV146" s="111"/>
      <c r="EW146" s="111"/>
      <c r="EX146" s="159"/>
      <c r="EY146" s="112"/>
      <c r="EZ146" s="112"/>
      <c r="FD146" s="163"/>
      <c r="FE146" s="162"/>
      <c r="FF146" s="162"/>
      <c r="FG146" s="162"/>
      <c r="FH146" s="162"/>
      <c r="FI146" s="162"/>
      <c r="FJ146" s="162"/>
      <c r="FK146" s="162"/>
      <c r="FL146" s="162"/>
      <c r="FM146" s="162"/>
      <c r="FN146" s="162"/>
      <c r="FO146" s="162"/>
      <c r="FP146" s="161"/>
      <c r="FQ146" s="159"/>
      <c r="FR146" s="160"/>
      <c r="FS146" s="160"/>
      <c r="FT146" s="159"/>
      <c r="FU146" s="111"/>
      <c r="FV146" s="159"/>
      <c r="FW146" s="112"/>
      <c r="FX146" s="112"/>
    </row>
    <row r="147" spans="1:180" ht="16" customHeight="1" outlineLevel="1" x14ac:dyDescent="0.25">
      <c r="A147" s="150"/>
      <c r="B147" s="144"/>
      <c r="C147" s="913"/>
      <c r="D147" s="939"/>
      <c r="E147" s="756"/>
      <c r="F147" s="756"/>
      <c r="G147" s="756"/>
      <c r="H147" s="821"/>
      <c r="I147" s="822"/>
      <c r="J147" s="839"/>
      <c r="K147" s="839"/>
      <c r="L147" s="840"/>
      <c r="M147" s="111"/>
      <c r="N147" s="696"/>
      <c r="O147" s="591"/>
      <c r="P147" s="702"/>
      <c r="Q147" s="111"/>
      <c r="R147" s="111"/>
      <c r="S147" s="715"/>
      <c r="T147" s="166"/>
      <c r="U147" s="111"/>
      <c r="V147" s="165"/>
      <c r="W147" s="714"/>
      <c r="Y147" s="715"/>
      <c r="Z147" s="166"/>
      <c r="AA147" s="165"/>
      <c r="AB147" s="165"/>
      <c r="AC147" s="722"/>
      <c r="AE147" s="715"/>
      <c r="AF147" s="166"/>
      <c r="AG147" s="165"/>
      <c r="AH147" s="165"/>
      <c r="AI147" s="722"/>
      <c r="AK147" s="715"/>
      <c r="AL147" s="166"/>
      <c r="AM147" s="165"/>
      <c r="AN147" s="165"/>
      <c r="AO147" s="722"/>
      <c r="AT147" s="111"/>
      <c r="AU147" s="166"/>
      <c r="AV147" s="166"/>
      <c r="AW147" s="165"/>
      <c r="AX147" s="165"/>
      <c r="AY147" s="165"/>
      <c r="BA147" s="166"/>
      <c r="BB147" s="166"/>
      <c r="BC147" s="165"/>
      <c r="BD147" s="165"/>
      <c r="BE147" s="165"/>
      <c r="BG147" s="166"/>
      <c r="BH147" s="166"/>
      <c r="BI147" s="165"/>
      <c r="BJ147" s="165"/>
      <c r="BK147" s="165"/>
      <c r="BM147" s="166"/>
      <c r="BN147" s="166"/>
      <c r="BO147" s="165"/>
      <c r="BP147" s="165"/>
      <c r="BQ147" s="165"/>
      <c r="BV147" s="111"/>
      <c r="BW147" s="166"/>
      <c r="BX147" s="166"/>
      <c r="BY147" s="165"/>
      <c r="BZ147" s="165"/>
      <c r="CA147" s="165"/>
      <c r="CC147" s="166"/>
      <c r="CD147" s="166"/>
      <c r="CE147" s="165"/>
      <c r="CF147" s="165"/>
      <c r="CG147" s="165"/>
      <c r="CI147" s="166"/>
      <c r="CJ147" s="166"/>
      <c r="CK147" s="165"/>
      <c r="CL147" s="165"/>
      <c r="CM147" s="165"/>
      <c r="CO147" s="166"/>
      <c r="CP147" s="166"/>
      <c r="CQ147" s="165"/>
      <c r="CR147" s="165"/>
      <c r="CS147" s="165"/>
      <c r="CX147" s="111"/>
      <c r="CY147" s="166"/>
      <c r="CZ147" s="166"/>
      <c r="DA147" s="165"/>
      <c r="DB147" s="165"/>
      <c r="DC147" s="165"/>
      <c r="DE147" s="166"/>
      <c r="DF147" s="166"/>
      <c r="DG147" s="165"/>
      <c r="DH147" s="165"/>
      <c r="DI147" s="165"/>
      <c r="DK147" s="166"/>
      <c r="DL147" s="166"/>
      <c r="DM147" s="165"/>
      <c r="DN147" s="165"/>
      <c r="DO147" s="165"/>
      <c r="DQ147" s="166"/>
      <c r="DR147" s="166"/>
      <c r="DS147" s="165"/>
      <c r="DT147" s="165"/>
      <c r="DU147" s="165"/>
      <c r="DZ147" s="111"/>
      <c r="EA147" s="726"/>
      <c r="EB147" s="486"/>
      <c r="EC147" s="150"/>
      <c r="ED147" s="144"/>
      <c r="EF147" s="163"/>
      <c r="EG147" s="162"/>
      <c r="EH147" s="162"/>
      <c r="EI147" s="162"/>
      <c r="EJ147" s="162"/>
      <c r="EK147" s="162"/>
      <c r="EL147" s="162"/>
      <c r="EM147" s="162"/>
      <c r="EN147" s="162"/>
      <c r="EO147" s="162"/>
      <c r="EP147" s="162"/>
      <c r="EQ147" s="162"/>
      <c r="ER147" s="161"/>
      <c r="ES147" s="159"/>
      <c r="ET147" s="160"/>
      <c r="EU147" s="160"/>
      <c r="EV147" s="111"/>
      <c r="EW147" s="111"/>
      <c r="EX147" s="159"/>
      <c r="EY147" s="112"/>
      <c r="EZ147" s="112"/>
      <c r="FD147" s="163"/>
      <c r="FE147" s="162"/>
      <c r="FF147" s="162"/>
      <c r="FG147" s="162"/>
      <c r="FH147" s="162"/>
      <c r="FI147" s="162"/>
      <c r="FJ147" s="162"/>
      <c r="FK147" s="162"/>
      <c r="FL147" s="162"/>
      <c r="FM147" s="162"/>
      <c r="FN147" s="162"/>
      <c r="FO147" s="162"/>
      <c r="FP147" s="161"/>
      <c r="FQ147" s="159"/>
      <c r="FR147" s="160"/>
      <c r="FS147" s="160"/>
      <c r="FT147" s="159"/>
      <c r="FU147" s="111"/>
      <c r="FV147" s="159"/>
      <c r="FW147" s="112"/>
      <c r="FX147" s="112"/>
    </row>
    <row r="148" spans="1:180" ht="16" customHeight="1" outlineLevel="1" collapsed="1" x14ac:dyDescent="0.25">
      <c r="A148" s="150"/>
      <c r="B148" s="144"/>
      <c r="C148" s="932" t="str">
        <f t="shared" ref="C148:C154" si="328">"SE" &amp; ROW(C148)-ROW($C$138)-1</f>
        <v>SE9</v>
      </c>
      <c r="D148" s="940" t="s">
        <v>443</v>
      </c>
      <c r="E148" s="904"/>
      <c r="F148" s="904"/>
      <c r="G148" s="904"/>
      <c r="H148" s="905"/>
      <c r="I148" s="906" t="s">
        <v>326</v>
      </c>
      <c r="J148" s="841"/>
      <c r="K148" s="841"/>
      <c r="L148" s="842"/>
      <c r="M148" s="111"/>
      <c r="N148" s="698">
        <f>SUM(N149:N154)</f>
        <v>0</v>
      </c>
      <c r="O148" s="589">
        <f>SUM(O149:O154)</f>
        <v>0</v>
      </c>
      <c r="P148" s="478">
        <f>SUM(P149:P154)</f>
        <v>0</v>
      </c>
      <c r="Q148" s="111"/>
      <c r="R148" s="111"/>
      <c r="S148" s="712"/>
      <c r="T148" s="589">
        <f>SUM(T149:T154)</f>
        <v>0</v>
      </c>
      <c r="U148" s="223">
        <f>SUM(U149:U154)</f>
        <v>0</v>
      </c>
      <c r="V148" s="598"/>
      <c r="W148" s="478">
        <f>U148*V148</f>
        <v>0</v>
      </c>
      <c r="Y148" s="712"/>
      <c r="Z148" s="589">
        <f>SUM(Z149:Z154)</f>
        <v>0</v>
      </c>
      <c r="AA148" s="223">
        <f>SUM(AA149:AA154)</f>
        <v>0</v>
      </c>
      <c r="AB148" s="598"/>
      <c r="AC148" s="478">
        <f>AA148*AB148</f>
        <v>0</v>
      </c>
      <c r="AE148" s="712"/>
      <c r="AF148" s="589">
        <f>SUM(AF149:AF154)</f>
        <v>0</v>
      </c>
      <c r="AG148" s="223">
        <f>SUM(AG149:AG154)</f>
        <v>0</v>
      </c>
      <c r="AH148" s="598"/>
      <c r="AI148" s="478">
        <f>AG148*AH148</f>
        <v>0</v>
      </c>
      <c r="AK148" s="712"/>
      <c r="AL148" s="589">
        <f>SUM(AL149:AL154)</f>
        <v>0</v>
      </c>
      <c r="AM148" s="223">
        <f>SUM(AM149:AM154)</f>
        <v>0</v>
      </c>
      <c r="AN148" s="598"/>
      <c r="AO148" s="478">
        <f>AM148*AN148</f>
        <v>0</v>
      </c>
      <c r="AT148" s="111"/>
      <c r="AU148" s="173"/>
      <c r="AV148" s="172">
        <f>SUM(AV149:AV154)</f>
        <v>0</v>
      </c>
      <c r="AW148" s="170">
        <f>SUM(AW149:AW154)</f>
        <v>0</v>
      </c>
      <c r="AX148" s="170"/>
      <c r="AY148" s="170">
        <f>AW148*AX148</f>
        <v>0</v>
      </c>
      <c r="BA148" s="173"/>
      <c r="BB148" s="172">
        <f>SUM(BB149:BB154)</f>
        <v>0</v>
      </c>
      <c r="BC148" s="170">
        <f>SUM(BC149:BC154)</f>
        <v>0</v>
      </c>
      <c r="BD148" s="170"/>
      <c r="BE148" s="170">
        <f>BC148*BD148</f>
        <v>0</v>
      </c>
      <c r="BG148" s="173"/>
      <c r="BH148" s="172">
        <f>SUM(BH149:BH154)</f>
        <v>0</v>
      </c>
      <c r="BI148" s="170">
        <f>SUM(BI149:BI154)</f>
        <v>0</v>
      </c>
      <c r="BJ148" s="170"/>
      <c r="BK148" s="170">
        <f>BI148*BJ148</f>
        <v>0</v>
      </c>
      <c r="BM148" s="173"/>
      <c r="BN148" s="172">
        <f>SUM(BN149:BN154)</f>
        <v>0</v>
      </c>
      <c r="BO148" s="170">
        <f>SUM(BO149:BO154)</f>
        <v>0</v>
      </c>
      <c r="BP148" s="170"/>
      <c r="BQ148" s="170">
        <f>BO148*BP148</f>
        <v>0</v>
      </c>
      <c r="BV148" s="111"/>
      <c r="BW148" s="173"/>
      <c r="BX148" s="172">
        <f>SUM(BX149:BX154)</f>
        <v>0</v>
      </c>
      <c r="BY148" s="170">
        <f>SUM(BY149:BY154)</f>
        <v>0</v>
      </c>
      <c r="BZ148" s="170"/>
      <c r="CA148" s="170">
        <f>BY148*BZ148</f>
        <v>0</v>
      </c>
      <c r="CC148" s="173"/>
      <c r="CD148" s="172">
        <f>SUM(CD149:CD154)</f>
        <v>0</v>
      </c>
      <c r="CE148" s="170">
        <f>SUM(CE149:CE154)</f>
        <v>0</v>
      </c>
      <c r="CF148" s="170"/>
      <c r="CG148" s="170">
        <f>CE148*CF148</f>
        <v>0</v>
      </c>
      <c r="CI148" s="173"/>
      <c r="CJ148" s="172">
        <f>SUM(CJ149:CJ154)</f>
        <v>0</v>
      </c>
      <c r="CK148" s="170">
        <f>SUM(CK149:CK154)</f>
        <v>0</v>
      </c>
      <c r="CL148" s="170"/>
      <c r="CM148" s="170">
        <f>CK148*CL148</f>
        <v>0</v>
      </c>
      <c r="CO148" s="173"/>
      <c r="CP148" s="172">
        <f>SUM(CP149:CP154)</f>
        <v>0</v>
      </c>
      <c r="CQ148" s="170">
        <f>SUM(CQ149:CQ154)</f>
        <v>0</v>
      </c>
      <c r="CR148" s="170"/>
      <c r="CS148" s="170">
        <f>CQ148*CR148</f>
        <v>0</v>
      </c>
      <c r="CX148" s="111"/>
      <c r="CY148" s="173"/>
      <c r="CZ148" s="172">
        <f>SUM(CZ149:CZ154)</f>
        <v>0</v>
      </c>
      <c r="DA148" s="170">
        <f>SUM(DA149:DA154)</f>
        <v>0</v>
      </c>
      <c r="DB148" s="170"/>
      <c r="DC148" s="170">
        <f>DA148*DB148</f>
        <v>0</v>
      </c>
      <c r="DE148" s="173"/>
      <c r="DF148" s="172">
        <f>SUM(DF149:DF154)</f>
        <v>0</v>
      </c>
      <c r="DG148" s="170">
        <f>SUM(DG149:DG154)</f>
        <v>0</v>
      </c>
      <c r="DH148" s="170"/>
      <c r="DI148" s="170">
        <f>DG148*DH148</f>
        <v>0</v>
      </c>
      <c r="DK148" s="173"/>
      <c r="DL148" s="172">
        <f>SUM(DL149:DL154)</f>
        <v>0</v>
      </c>
      <c r="DM148" s="170">
        <f>SUM(DM149:DM154)</f>
        <v>0</v>
      </c>
      <c r="DN148" s="170"/>
      <c r="DO148" s="170">
        <f>DM148*DN148</f>
        <v>0</v>
      </c>
      <c r="DQ148" s="173"/>
      <c r="DR148" s="172">
        <f>SUM(DR149:DR154)</f>
        <v>0</v>
      </c>
      <c r="DS148" s="170">
        <f>SUM(DS149:DS154)</f>
        <v>0</v>
      </c>
      <c r="DT148" s="170"/>
      <c r="DU148" s="170">
        <f>DS148*DT148</f>
        <v>0</v>
      </c>
      <c r="DZ148" s="111"/>
      <c r="EA148" s="726">
        <f>SUMPRODUCT((S$100:DU$100=V$100)*(S148:DU148))</f>
        <v>0</v>
      </c>
      <c r="EB148" s="486">
        <f>SUMPRODUCT((S$100:DU$100=W$100)*(S148:DU148))</f>
        <v>0</v>
      </c>
      <c r="EC148" s="150"/>
      <c r="ED148" s="144"/>
      <c r="EF148" s="163"/>
      <c r="EG148" s="162"/>
      <c r="EH148" s="162"/>
      <c r="EI148" s="162"/>
      <c r="EJ148" s="162"/>
      <c r="EK148" s="162"/>
      <c r="EL148" s="162"/>
      <c r="EM148" s="162"/>
      <c r="EN148" s="162"/>
      <c r="EO148" s="162"/>
      <c r="EP148" s="162"/>
      <c r="EQ148" s="162"/>
      <c r="ER148" s="161"/>
      <c r="ES148" s="159"/>
      <c r="ET148" s="160"/>
      <c r="EU148" s="160"/>
      <c r="EV148" s="111"/>
      <c r="EW148" s="111"/>
      <c r="EX148" s="159"/>
      <c r="EY148" s="112"/>
      <c r="EZ148" s="112"/>
      <c r="FD148" s="163"/>
      <c r="FE148" s="162"/>
      <c r="FF148" s="162"/>
      <c r="FG148" s="162"/>
      <c r="FH148" s="162"/>
      <c r="FI148" s="162"/>
      <c r="FJ148" s="162"/>
      <c r="FK148" s="162"/>
      <c r="FL148" s="162"/>
      <c r="FM148" s="162"/>
      <c r="FN148" s="162"/>
      <c r="FO148" s="162"/>
      <c r="FP148" s="161"/>
      <c r="FQ148" s="159"/>
      <c r="FR148" s="160"/>
      <c r="FS148" s="160"/>
      <c r="FT148" s="159"/>
      <c r="FU148" s="111"/>
      <c r="FV148" s="159"/>
      <c r="FW148" s="112"/>
      <c r="FX148" s="112"/>
    </row>
    <row r="149" spans="1:180" ht="15" customHeight="1" outlineLevel="2" x14ac:dyDescent="0.25">
      <c r="A149" s="150"/>
      <c r="B149" s="144"/>
      <c r="C149" s="913" t="str">
        <f t="shared" si="328"/>
        <v>SE10</v>
      </c>
      <c r="D149" s="934" t="s">
        <v>437</v>
      </c>
      <c r="E149" s="773"/>
      <c r="F149" s="773"/>
      <c r="G149" s="773"/>
      <c r="H149" s="831"/>
      <c r="I149" s="832"/>
      <c r="J149" s="1136" t="s">
        <v>306</v>
      </c>
      <c r="K149" s="1137" t="s">
        <v>306</v>
      </c>
      <c r="L149" s="834">
        <v>0</v>
      </c>
      <c r="M149" s="111"/>
      <c r="N149" s="696"/>
      <c r="O149" s="591"/>
      <c r="P149" s="478">
        <f t="shared" ref="P149:P154" si="329">N149*$L149</f>
        <v>0</v>
      </c>
      <c r="Q149" s="111"/>
      <c r="R149" s="111"/>
      <c r="S149" s="713">
        <f t="shared" ref="S149:S154" si="330">L149</f>
        <v>0</v>
      </c>
      <c r="T149" s="171">
        <f t="shared" ref="T149:T154" si="331">N149</f>
        <v>0</v>
      </c>
      <c r="U149" s="223">
        <f t="shared" ref="U149:U154" si="332">S149*T149</f>
        <v>0</v>
      </c>
      <c r="V149" s="599"/>
      <c r="W149" s="714"/>
      <c r="Y149" s="713">
        <f t="shared" ref="Y149:Y154" si="333">S149*(1+$AC$97)</f>
        <v>0</v>
      </c>
      <c r="Z149" s="171">
        <f t="shared" ref="Z149:Z154" si="334">T149*(1-$AC$99)</f>
        <v>0</v>
      </c>
      <c r="AA149" s="223">
        <f t="shared" ref="AA149:AA154" si="335">Y149*Z149</f>
        <v>0</v>
      </c>
      <c r="AB149" s="599"/>
      <c r="AC149" s="714"/>
      <c r="AE149" s="713">
        <f t="shared" ref="AE149:AE154" si="336">Y149*(1+$AI$97)</f>
        <v>0</v>
      </c>
      <c r="AF149" s="171">
        <f t="shared" ref="AF149:AF154" si="337">Z149*(1-$AI$99)</f>
        <v>0</v>
      </c>
      <c r="AG149" s="223">
        <f t="shared" ref="AG149:AG154" si="338">AE149*AF149</f>
        <v>0</v>
      </c>
      <c r="AH149" s="599"/>
      <c r="AI149" s="714"/>
      <c r="AK149" s="713">
        <f t="shared" ref="AK149:AK154" si="339">AE149*(1+$AO$97)</f>
        <v>0</v>
      </c>
      <c r="AL149" s="171">
        <f t="shared" ref="AL149:AL154" si="340">AF149*(1-$AO$99)</f>
        <v>0</v>
      </c>
      <c r="AM149" s="223">
        <f t="shared" ref="AM149:AM154" si="341">AK149*AL149</f>
        <v>0</v>
      </c>
      <c r="AN149" s="599"/>
      <c r="AO149" s="714"/>
      <c r="AT149" s="111"/>
      <c r="AU149" s="169">
        <f t="shared" ref="AU149:AU154" si="342">AK149*(1+$AY$97)</f>
        <v>0</v>
      </c>
      <c r="AV149" s="171">
        <f t="shared" ref="AV149:AV154" si="343">AL149*(1-$AY$99)</f>
        <v>0</v>
      </c>
      <c r="AW149" s="170">
        <f t="shared" ref="AW149:AW154" si="344">AU149*AV149</f>
        <v>0</v>
      </c>
      <c r="AX149" s="165"/>
      <c r="AY149" s="111"/>
      <c r="BA149" s="169">
        <f t="shared" ref="BA149:BA154" si="345">AU149*(1+$BE$97)</f>
        <v>0</v>
      </c>
      <c r="BB149" s="171">
        <f t="shared" ref="BB149:BB154" si="346">AV149*(1-$BE$99)</f>
        <v>0</v>
      </c>
      <c r="BC149" s="170">
        <f t="shared" ref="BC149:BC154" si="347">BA149*BB149</f>
        <v>0</v>
      </c>
      <c r="BD149" s="165"/>
      <c r="BE149" s="111"/>
      <c r="BG149" s="169">
        <f t="shared" ref="BG149:BG154" si="348">BA149*(1+$BK$97)</f>
        <v>0</v>
      </c>
      <c r="BH149" s="171">
        <f t="shared" ref="BH149:BH154" si="349">BB149*(1-$BK$99)</f>
        <v>0</v>
      </c>
      <c r="BI149" s="170">
        <f t="shared" ref="BI149:BI154" si="350">BG149*BH149</f>
        <v>0</v>
      </c>
      <c r="BJ149" s="165"/>
      <c r="BK149" s="111"/>
      <c r="BM149" s="169">
        <f t="shared" ref="BM149:BM154" si="351">BG149*(1+$BQ$97)</f>
        <v>0</v>
      </c>
      <c r="BN149" s="171">
        <f t="shared" ref="BN149:BN154" si="352">BH149*(1-$BQ$99)</f>
        <v>0</v>
      </c>
      <c r="BO149" s="170">
        <f t="shared" ref="BO149:BO154" si="353">BM149*BN149</f>
        <v>0</v>
      </c>
      <c r="BP149" s="165"/>
      <c r="BQ149" s="111"/>
      <c r="BV149" s="111"/>
      <c r="BW149" s="169">
        <f t="shared" ref="BW149:BW154" si="354">BM149*(1+$CA$97)</f>
        <v>0</v>
      </c>
      <c r="BX149" s="171">
        <f t="shared" ref="BX149:BX154" si="355">BN149*(1-$CA$99)</f>
        <v>0</v>
      </c>
      <c r="BY149" s="170">
        <f t="shared" ref="BY149:BY154" si="356">BW149*BX149</f>
        <v>0</v>
      </c>
      <c r="BZ149" s="165"/>
      <c r="CA149" s="111"/>
      <c r="CC149" s="169">
        <f t="shared" ref="CC149:CC154" si="357">BW149*(1+$CG$97)</f>
        <v>0</v>
      </c>
      <c r="CD149" s="171">
        <f t="shared" ref="CD149:CD154" si="358">BX149*(1-$CG$99)</f>
        <v>0</v>
      </c>
      <c r="CE149" s="170">
        <f t="shared" ref="CE149:CE154" si="359">CC149*CD149</f>
        <v>0</v>
      </c>
      <c r="CF149" s="165"/>
      <c r="CG149" s="111"/>
      <c r="CI149" s="169">
        <f t="shared" ref="CI149:CI154" si="360">CC149*(1+$CM$97)</f>
        <v>0</v>
      </c>
      <c r="CJ149" s="171">
        <f t="shared" ref="CJ149:CJ154" si="361">CD149*(1-$CM$99)</f>
        <v>0</v>
      </c>
      <c r="CK149" s="170">
        <f t="shared" ref="CK149:CK154" si="362">CI149*CJ149</f>
        <v>0</v>
      </c>
      <c r="CL149" s="165"/>
      <c r="CM149" s="111"/>
      <c r="CO149" s="169">
        <f t="shared" ref="CO149:CO154" si="363">CI149*(1+$CS$97)</f>
        <v>0</v>
      </c>
      <c r="CP149" s="171">
        <f t="shared" ref="CP149:CP154" si="364">CJ149*(1-$CS$99)</f>
        <v>0</v>
      </c>
      <c r="CQ149" s="170">
        <f t="shared" ref="CQ149:CQ154" si="365">CO149*CP149</f>
        <v>0</v>
      </c>
      <c r="CR149" s="165"/>
      <c r="CS149" s="111"/>
      <c r="CX149" s="111"/>
      <c r="CY149" s="169">
        <f>CO149*(1+$DC$97)</f>
        <v>0</v>
      </c>
      <c r="CZ149" s="171">
        <f>CP149*(1-$DC$99)</f>
        <v>0</v>
      </c>
      <c r="DA149" s="170">
        <f t="shared" ref="DA149:DA154" si="366">CY149*CZ149</f>
        <v>0</v>
      </c>
      <c r="DB149" s="165"/>
      <c r="DC149" s="111"/>
      <c r="DE149" s="169">
        <f>CY149*(1+$DI$97)</f>
        <v>0</v>
      </c>
      <c r="DF149" s="171">
        <f>CZ149*(1-$DI$99)</f>
        <v>0</v>
      </c>
      <c r="DG149" s="170">
        <f t="shared" ref="DG149:DG154" si="367">DE149*DF149</f>
        <v>0</v>
      </c>
      <c r="DH149" s="165"/>
      <c r="DI149" s="111"/>
      <c r="DK149" s="169">
        <f>DE149*(1+$DO$97)</f>
        <v>0</v>
      </c>
      <c r="DL149" s="171">
        <f>DF149*(1-$DO$99)</f>
        <v>0</v>
      </c>
      <c r="DM149" s="170">
        <f t="shared" ref="DM149:DM154" si="368">DK149*DL149</f>
        <v>0</v>
      </c>
      <c r="DN149" s="165"/>
      <c r="DO149" s="111"/>
      <c r="DQ149" s="169">
        <f>DK149*(1+$DU$97)</f>
        <v>0</v>
      </c>
      <c r="DR149" s="171">
        <f>DL149*(1-$DU$99)</f>
        <v>0</v>
      </c>
      <c r="DS149" s="170">
        <f t="shared" ref="DS149:DS154" si="369">DQ149*DR149</f>
        <v>0</v>
      </c>
      <c r="DT149" s="165"/>
      <c r="DU149" s="111"/>
      <c r="DZ149" s="111"/>
      <c r="EA149" s="726"/>
      <c r="EB149" s="486"/>
      <c r="EC149" s="150"/>
      <c r="ED149" s="144"/>
      <c r="EF149" s="163"/>
      <c r="EG149" s="162"/>
      <c r="EH149" s="162"/>
      <c r="EI149" s="162"/>
      <c r="EJ149" s="162"/>
      <c r="EK149" s="162"/>
      <c r="EL149" s="162"/>
      <c r="EM149" s="162"/>
      <c r="EN149" s="162"/>
      <c r="EO149" s="162"/>
      <c r="EP149" s="162"/>
      <c r="EQ149" s="162"/>
      <c r="ER149" s="161"/>
      <c r="ES149" s="159"/>
      <c r="ET149" s="160"/>
      <c r="EU149" s="160"/>
      <c r="EV149" s="111"/>
      <c r="EW149" s="111"/>
      <c r="EX149" s="159"/>
      <c r="EY149" s="112"/>
      <c r="EZ149" s="112"/>
      <c r="FD149" s="163"/>
      <c r="FE149" s="162"/>
      <c r="FF149" s="162"/>
      <c r="FG149" s="162"/>
      <c r="FH149" s="162"/>
      <c r="FI149" s="162"/>
      <c r="FJ149" s="162"/>
      <c r="FK149" s="162"/>
      <c r="FL149" s="162"/>
      <c r="FM149" s="162"/>
      <c r="FN149" s="162"/>
      <c r="FO149" s="162"/>
      <c r="FP149" s="161"/>
      <c r="FQ149" s="159"/>
      <c r="FR149" s="160"/>
      <c r="FS149" s="160"/>
      <c r="FT149" s="159"/>
      <c r="FU149" s="111"/>
      <c r="FV149" s="159"/>
      <c r="FW149" s="112"/>
      <c r="FX149" s="112"/>
    </row>
    <row r="150" spans="1:180" ht="14.25" customHeight="1" outlineLevel="2" x14ac:dyDescent="0.25">
      <c r="A150" s="150"/>
      <c r="B150" s="144"/>
      <c r="C150" s="913" t="str">
        <f t="shared" si="328"/>
        <v>SE11</v>
      </c>
      <c r="D150" s="935" t="s">
        <v>438</v>
      </c>
      <c r="E150" s="773"/>
      <c r="F150" s="773"/>
      <c r="G150" s="773"/>
      <c r="H150" s="831"/>
      <c r="I150" s="832"/>
      <c r="J150" s="1136" t="s">
        <v>306</v>
      </c>
      <c r="K150" s="1137" t="s">
        <v>306</v>
      </c>
      <c r="L150" s="834">
        <v>0</v>
      </c>
      <c r="M150" s="111"/>
      <c r="N150" s="696"/>
      <c r="O150" s="591"/>
      <c r="P150" s="478">
        <f t="shared" si="329"/>
        <v>0</v>
      </c>
      <c r="Q150" s="111"/>
      <c r="R150" s="111"/>
      <c r="S150" s="713">
        <f t="shared" si="330"/>
        <v>0</v>
      </c>
      <c r="T150" s="171">
        <f t="shared" si="331"/>
        <v>0</v>
      </c>
      <c r="U150" s="223">
        <f t="shared" si="332"/>
        <v>0</v>
      </c>
      <c r="V150" s="599"/>
      <c r="W150" s="714"/>
      <c r="Y150" s="713">
        <f t="shared" si="333"/>
        <v>0</v>
      </c>
      <c r="Z150" s="171">
        <f t="shared" si="334"/>
        <v>0</v>
      </c>
      <c r="AA150" s="223">
        <f>Y150*Z150</f>
        <v>0</v>
      </c>
      <c r="AB150" s="599"/>
      <c r="AC150" s="714"/>
      <c r="AE150" s="713">
        <f t="shared" si="336"/>
        <v>0</v>
      </c>
      <c r="AF150" s="171">
        <f t="shared" si="337"/>
        <v>0</v>
      </c>
      <c r="AG150" s="223">
        <f t="shared" si="338"/>
        <v>0</v>
      </c>
      <c r="AH150" s="599"/>
      <c r="AI150" s="714"/>
      <c r="AK150" s="713">
        <f t="shared" si="339"/>
        <v>0</v>
      </c>
      <c r="AL150" s="171">
        <f t="shared" si="340"/>
        <v>0</v>
      </c>
      <c r="AM150" s="223">
        <f t="shared" si="341"/>
        <v>0</v>
      </c>
      <c r="AN150" s="599"/>
      <c r="AO150" s="714"/>
      <c r="AT150" s="111"/>
      <c r="AU150" s="169">
        <f t="shared" si="342"/>
        <v>0</v>
      </c>
      <c r="AV150" s="171">
        <f t="shared" si="343"/>
        <v>0</v>
      </c>
      <c r="AW150" s="170">
        <f t="shared" si="344"/>
        <v>0</v>
      </c>
      <c r="AX150" s="165"/>
      <c r="AY150" s="111"/>
      <c r="BA150" s="169">
        <f t="shared" si="345"/>
        <v>0</v>
      </c>
      <c r="BB150" s="171">
        <f t="shared" si="346"/>
        <v>0</v>
      </c>
      <c r="BC150" s="170">
        <f t="shared" si="347"/>
        <v>0</v>
      </c>
      <c r="BD150" s="165"/>
      <c r="BE150" s="111"/>
      <c r="BG150" s="169">
        <f t="shared" si="348"/>
        <v>0</v>
      </c>
      <c r="BH150" s="171">
        <f t="shared" si="349"/>
        <v>0</v>
      </c>
      <c r="BI150" s="170">
        <f t="shared" si="350"/>
        <v>0</v>
      </c>
      <c r="BJ150" s="165"/>
      <c r="BK150" s="111"/>
      <c r="BM150" s="169">
        <f t="shared" si="351"/>
        <v>0</v>
      </c>
      <c r="BN150" s="171">
        <f t="shared" si="352"/>
        <v>0</v>
      </c>
      <c r="BO150" s="170">
        <f t="shared" si="353"/>
        <v>0</v>
      </c>
      <c r="BP150" s="165"/>
      <c r="BQ150" s="111"/>
      <c r="BV150" s="111"/>
      <c r="BW150" s="169">
        <f t="shared" si="354"/>
        <v>0</v>
      </c>
      <c r="BX150" s="171">
        <f t="shared" si="355"/>
        <v>0</v>
      </c>
      <c r="BY150" s="170">
        <f t="shared" si="356"/>
        <v>0</v>
      </c>
      <c r="BZ150" s="165"/>
      <c r="CA150" s="111"/>
      <c r="CC150" s="169">
        <f t="shared" si="357"/>
        <v>0</v>
      </c>
      <c r="CD150" s="171">
        <f t="shared" si="358"/>
        <v>0</v>
      </c>
      <c r="CE150" s="170">
        <f t="shared" si="359"/>
        <v>0</v>
      </c>
      <c r="CF150" s="165"/>
      <c r="CG150" s="111"/>
      <c r="CI150" s="169">
        <f t="shared" si="360"/>
        <v>0</v>
      </c>
      <c r="CJ150" s="171">
        <f t="shared" si="361"/>
        <v>0</v>
      </c>
      <c r="CK150" s="170">
        <f t="shared" si="362"/>
        <v>0</v>
      </c>
      <c r="CL150" s="165"/>
      <c r="CM150" s="111"/>
      <c r="CO150" s="169">
        <f t="shared" si="363"/>
        <v>0</v>
      </c>
      <c r="CP150" s="171">
        <f t="shared" si="364"/>
        <v>0</v>
      </c>
      <c r="CQ150" s="170">
        <f t="shared" si="365"/>
        <v>0</v>
      </c>
      <c r="CR150" s="165"/>
      <c r="CS150" s="111"/>
      <c r="CX150" s="111"/>
      <c r="CY150" s="169">
        <f t="shared" ref="CY150:CY154" si="370">CO150*(1+$DC$97)</f>
        <v>0</v>
      </c>
      <c r="CZ150" s="171">
        <f t="shared" ref="CZ150:CZ154" si="371">CP150*(1-$DC$99)</f>
        <v>0</v>
      </c>
      <c r="DA150" s="170">
        <f t="shared" si="366"/>
        <v>0</v>
      </c>
      <c r="DB150" s="165"/>
      <c r="DC150" s="111"/>
      <c r="DE150" s="169">
        <f t="shared" ref="DE150:DE154" si="372">CY150*(1+$DI$97)</f>
        <v>0</v>
      </c>
      <c r="DF150" s="171">
        <f t="shared" ref="DF150:DF154" si="373">CZ150*(1-$DI$99)</f>
        <v>0</v>
      </c>
      <c r="DG150" s="170">
        <f t="shared" si="367"/>
        <v>0</v>
      </c>
      <c r="DH150" s="165"/>
      <c r="DI150" s="111"/>
      <c r="DK150" s="169">
        <f t="shared" ref="DK150:DK154" si="374">DE150*(1+$DO$97)</f>
        <v>0</v>
      </c>
      <c r="DL150" s="171">
        <f t="shared" ref="DL150:DL154" si="375">DF150*(1-$DO$99)</f>
        <v>0</v>
      </c>
      <c r="DM150" s="170">
        <f t="shared" si="368"/>
        <v>0</v>
      </c>
      <c r="DN150" s="165"/>
      <c r="DO150" s="111"/>
      <c r="DQ150" s="169">
        <f t="shared" ref="DQ150:DQ154" si="376">DK150*(1+$DU$97)</f>
        <v>0</v>
      </c>
      <c r="DR150" s="171">
        <f t="shared" ref="DR150:DR154" si="377">DL150*(1-$DU$99)</f>
        <v>0</v>
      </c>
      <c r="DS150" s="170">
        <f t="shared" si="369"/>
        <v>0</v>
      </c>
      <c r="DT150" s="165"/>
      <c r="DU150" s="111"/>
      <c r="DZ150" s="111"/>
      <c r="EA150" s="726"/>
      <c r="EB150" s="486"/>
      <c r="EC150" s="150"/>
      <c r="ED150" s="144"/>
      <c r="EF150" s="163"/>
      <c r="EG150" s="162"/>
      <c r="EH150" s="162"/>
      <c r="EI150" s="162"/>
      <c r="EJ150" s="162"/>
      <c r="EK150" s="162"/>
      <c r="EL150" s="162"/>
      <c r="EM150" s="162"/>
      <c r="EN150" s="162"/>
      <c r="EO150" s="162"/>
      <c r="EP150" s="162"/>
      <c r="EQ150" s="162"/>
      <c r="ER150" s="161"/>
      <c r="ES150" s="159"/>
      <c r="ET150" s="160"/>
      <c r="EU150" s="160"/>
      <c r="EV150" s="111"/>
      <c r="EW150" s="111"/>
      <c r="EX150" s="159"/>
      <c r="EY150" s="112"/>
      <c r="EZ150" s="112"/>
      <c r="FD150" s="163"/>
      <c r="FE150" s="162"/>
      <c r="FF150" s="162"/>
      <c r="FG150" s="162"/>
      <c r="FH150" s="162"/>
      <c r="FI150" s="162"/>
      <c r="FJ150" s="162"/>
      <c r="FK150" s="162"/>
      <c r="FL150" s="162"/>
      <c r="FM150" s="162"/>
      <c r="FN150" s="162"/>
      <c r="FO150" s="162"/>
      <c r="FP150" s="161"/>
      <c r="FQ150" s="159"/>
      <c r="FR150" s="160"/>
      <c r="FS150" s="160"/>
      <c r="FT150" s="159"/>
      <c r="FU150" s="111"/>
      <c r="FV150" s="159"/>
      <c r="FW150" s="112"/>
      <c r="FX150" s="112"/>
    </row>
    <row r="151" spans="1:180" ht="15" customHeight="1" outlineLevel="2" x14ac:dyDescent="0.25">
      <c r="A151" s="150"/>
      <c r="B151" s="144"/>
      <c r="C151" s="915" t="str">
        <f t="shared" si="328"/>
        <v>SE12</v>
      </c>
      <c r="D151" s="936" t="s">
        <v>444</v>
      </c>
      <c r="E151" s="773"/>
      <c r="F151" s="773"/>
      <c r="G151" s="773"/>
      <c r="H151" s="831"/>
      <c r="I151" s="832"/>
      <c r="J151" s="1136" t="s">
        <v>306</v>
      </c>
      <c r="K151" s="1137" t="s">
        <v>306</v>
      </c>
      <c r="L151" s="834">
        <v>0</v>
      </c>
      <c r="M151" s="111"/>
      <c r="N151" s="696"/>
      <c r="O151" s="591"/>
      <c r="P151" s="478">
        <f t="shared" si="329"/>
        <v>0</v>
      </c>
      <c r="Q151" s="111"/>
      <c r="R151" s="111"/>
      <c r="S151" s="713">
        <f t="shared" si="330"/>
        <v>0</v>
      </c>
      <c r="T151" s="171">
        <f t="shared" si="331"/>
        <v>0</v>
      </c>
      <c r="U151" s="223">
        <f t="shared" si="332"/>
        <v>0</v>
      </c>
      <c r="V151" s="599"/>
      <c r="W151" s="714"/>
      <c r="Y151" s="713">
        <f t="shared" si="333"/>
        <v>0</v>
      </c>
      <c r="Z151" s="171">
        <f t="shared" si="334"/>
        <v>0</v>
      </c>
      <c r="AA151" s="223">
        <f t="shared" si="335"/>
        <v>0</v>
      </c>
      <c r="AB151" s="599"/>
      <c r="AC151" s="714"/>
      <c r="AE151" s="713">
        <f t="shared" si="336"/>
        <v>0</v>
      </c>
      <c r="AF151" s="171">
        <f t="shared" si="337"/>
        <v>0</v>
      </c>
      <c r="AG151" s="223">
        <f t="shared" si="338"/>
        <v>0</v>
      </c>
      <c r="AH151" s="599"/>
      <c r="AI151" s="714"/>
      <c r="AK151" s="713">
        <f t="shared" si="339"/>
        <v>0</v>
      </c>
      <c r="AL151" s="171">
        <f t="shared" si="340"/>
        <v>0</v>
      </c>
      <c r="AM151" s="223">
        <f t="shared" si="341"/>
        <v>0</v>
      </c>
      <c r="AN151" s="599"/>
      <c r="AO151" s="714"/>
      <c r="AT151" s="111"/>
      <c r="AU151" s="169">
        <f t="shared" si="342"/>
        <v>0</v>
      </c>
      <c r="AV151" s="171">
        <f t="shared" si="343"/>
        <v>0</v>
      </c>
      <c r="AW151" s="170">
        <f t="shared" si="344"/>
        <v>0</v>
      </c>
      <c r="AX151" s="165"/>
      <c r="AY151" s="111"/>
      <c r="BA151" s="169">
        <f t="shared" si="345"/>
        <v>0</v>
      </c>
      <c r="BB151" s="171">
        <f t="shared" si="346"/>
        <v>0</v>
      </c>
      <c r="BC151" s="170">
        <f t="shared" si="347"/>
        <v>0</v>
      </c>
      <c r="BD151" s="165"/>
      <c r="BE151" s="111"/>
      <c r="BG151" s="169">
        <f t="shared" si="348"/>
        <v>0</v>
      </c>
      <c r="BH151" s="171">
        <f t="shared" si="349"/>
        <v>0</v>
      </c>
      <c r="BI151" s="170">
        <f t="shared" si="350"/>
        <v>0</v>
      </c>
      <c r="BJ151" s="165"/>
      <c r="BK151" s="111"/>
      <c r="BM151" s="169">
        <f t="shared" si="351"/>
        <v>0</v>
      </c>
      <c r="BN151" s="171">
        <f t="shared" si="352"/>
        <v>0</v>
      </c>
      <c r="BO151" s="170">
        <f t="shared" si="353"/>
        <v>0</v>
      </c>
      <c r="BP151" s="165"/>
      <c r="BQ151" s="111"/>
      <c r="BV151" s="111"/>
      <c r="BW151" s="169">
        <f t="shared" si="354"/>
        <v>0</v>
      </c>
      <c r="BX151" s="171">
        <f t="shared" si="355"/>
        <v>0</v>
      </c>
      <c r="BY151" s="170">
        <f t="shared" si="356"/>
        <v>0</v>
      </c>
      <c r="BZ151" s="165"/>
      <c r="CA151" s="111"/>
      <c r="CC151" s="169">
        <f t="shared" si="357"/>
        <v>0</v>
      </c>
      <c r="CD151" s="171">
        <f t="shared" si="358"/>
        <v>0</v>
      </c>
      <c r="CE151" s="170">
        <f t="shared" si="359"/>
        <v>0</v>
      </c>
      <c r="CF151" s="165"/>
      <c r="CG151" s="111"/>
      <c r="CI151" s="169">
        <f t="shared" si="360"/>
        <v>0</v>
      </c>
      <c r="CJ151" s="171">
        <f t="shared" si="361"/>
        <v>0</v>
      </c>
      <c r="CK151" s="170">
        <f t="shared" si="362"/>
        <v>0</v>
      </c>
      <c r="CL151" s="165"/>
      <c r="CM151" s="111"/>
      <c r="CO151" s="169">
        <f t="shared" si="363"/>
        <v>0</v>
      </c>
      <c r="CP151" s="171">
        <f t="shared" si="364"/>
        <v>0</v>
      </c>
      <c r="CQ151" s="170">
        <f t="shared" si="365"/>
        <v>0</v>
      </c>
      <c r="CR151" s="165"/>
      <c r="CS151" s="111"/>
      <c r="CX151" s="111"/>
      <c r="CY151" s="169">
        <f t="shared" si="370"/>
        <v>0</v>
      </c>
      <c r="CZ151" s="171">
        <f t="shared" si="371"/>
        <v>0</v>
      </c>
      <c r="DA151" s="170">
        <f t="shared" si="366"/>
        <v>0</v>
      </c>
      <c r="DB151" s="165"/>
      <c r="DC151" s="111"/>
      <c r="DE151" s="169">
        <f t="shared" si="372"/>
        <v>0</v>
      </c>
      <c r="DF151" s="171">
        <f t="shared" si="373"/>
        <v>0</v>
      </c>
      <c r="DG151" s="170">
        <f t="shared" si="367"/>
        <v>0</v>
      </c>
      <c r="DH151" s="165"/>
      <c r="DI151" s="111"/>
      <c r="DK151" s="169">
        <f t="shared" si="374"/>
        <v>0</v>
      </c>
      <c r="DL151" s="171">
        <f t="shared" si="375"/>
        <v>0</v>
      </c>
      <c r="DM151" s="170">
        <f t="shared" si="368"/>
        <v>0</v>
      </c>
      <c r="DN151" s="165"/>
      <c r="DO151" s="111"/>
      <c r="DQ151" s="169">
        <f t="shared" si="376"/>
        <v>0</v>
      </c>
      <c r="DR151" s="171">
        <f t="shared" si="377"/>
        <v>0</v>
      </c>
      <c r="DS151" s="170">
        <f t="shared" si="369"/>
        <v>0</v>
      </c>
      <c r="DT151" s="165"/>
      <c r="DU151" s="111"/>
      <c r="DZ151" s="111"/>
      <c r="EA151" s="726"/>
      <c r="EB151" s="486"/>
      <c r="EC151" s="150"/>
      <c r="ED151" s="144"/>
      <c r="EF151" s="163"/>
      <c r="EG151" s="162"/>
      <c r="EH151" s="162"/>
      <c r="EI151" s="162"/>
      <c r="EJ151" s="162"/>
      <c r="EK151" s="162"/>
      <c r="EL151" s="162"/>
      <c r="EM151" s="162"/>
      <c r="EN151" s="162"/>
      <c r="EO151" s="162"/>
      <c r="EP151" s="162"/>
      <c r="EQ151" s="162"/>
      <c r="ER151" s="161"/>
      <c r="ES151" s="159"/>
      <c r="ET151" s="160"/>
      <c r="EU151" s="160"/>
      <c r="EV151" s="111"/>
      <c r="EW151" s="111"/>
      <c r="EX151" s="159"/>
      <c r="EY151" s="112"/>
      <c r="EZ151" s="112"/>
      <c r="FD151" s="163"/>
      <c r="FE151" s="162"/>
      <c r="FF151" s="162"/>
      <c r="FG151" s="162"/>
      <c r="FH151" s="162"/>
      <c r="FI151" s="162"/>
      <c r="FJ151" s="162"/>
      <c r="FK151" s="162"/>
      <c r="FL151" s="162"/>
      <c r="FM151" s="162"/>
      <c r="FN151" s="162"/>
      <c r="FO151" s="162"/>
      <c r="FP151" s="161"/>
      <c r="FQ151" s="159"/>
      <c r="FR151" s="160"/>
      <c r="FS151" s="160"/>
      <c r="FT151" s="159"/>
      <c r="FU151" s="111"/>
      <c r="FV151" s="159"/>
      <c r="FW151" s="112"/>
      <c r="FX151" s="112"/>
    </row>
    <row r="152" spans="1:180" ht="13.5" customHeight="1" outlineLevel="2" x14ac:dyDescent="0.25">
      <c r="A152" s="150"/>
      <c r="B152" s="144"/>
      <c r="C152" s="913" t="str">
        <f t="shared" si="328"/>
        <v>SE13</v>
      </c>
      <c r="D152" s="935" t="s">
        <v>440</v>
      </c>
      <c r="E152" s="773"/>
      <c r="F152" s="773"/>
      <c r="G152" s="773"/>
      <c r="H152" s="831"/>
      <c r="I152" s="815"/>
      <c r="J152" s="1136" t="s">
        <v>306</v>
      </c>
      <c r="K152" s="1137" t="s">
        <v>306</v>
      </c>
      <c r="L152" s="810">
        <v>0</v>
      </c>
      <c r="M152" s="111"/>
      <c r="N152" s="696"/>
      <c r="O152" s="591"/>
      <c r="P152" s="478">
        <f t="shared" si="329"/>
        <v>0</v>
      </c>
      <c r="Q152" s="111"/>
      <c r="R152" s="111"/>
      <c r="S152" s="713">
        <f t="shared" si="330"/>
        <v>0</v>
      </c>
      <c r="T152" s="171">
        <f t="shared" si="331"/>
        <v>0</v>
      </c>
      <c r="U152" s="223">
        <f t="shared" si="332"/>
        <v>0</v>
      </c>
      <c r="V152" s="599"/>
      <c r="W152" s="714"/>
      <c r="Y152" s="713">
        <f t="shared" si="333"/>
        <v>0</v>
      </c>
      <c r="Z152" s="171">
        <f t="shared" si="334"/>
        <v>0</v>
      </c>
      <c r="AA152" s="223">
        <f t="shared" si="335"/>
        <v>0</v>
      </c>
      <c r="AB152" s="599"/>
      <c r="AC152" s="714"/>
      <c r="AE152" s="713">
        <f t="shared" si="336"/>
        <v>0</v>
      </c>
      <c r="AF152" s="171">
        <f t="shared" si="337"/>
        <v>0</v>
      </c>
      <c r="AG152" s="223">
        <f t="shared" si="338"/>
        <v>0</v>
      </c>
      <c r="AH152" s="599"/>
      <c r="AI152" s="714"/>
      <c r="AK152" s="713">
        <f t="shared" si="339"/>
        <v>0</v>
      </c>
      <c r="AL152" s="171">
        <f t="shared" si="340"/>
        <v>0</v>
      </c>
      <c r="AM152" s="223">
        <f t="shared" si="341"/>
        <v>0</v>
      </c>
      <c r="AN152" s="599"/>
      <c r="AO152" s="714"/>
      <c r="AT152" s="111"/>
      <c r="AU152" s="169">
        <f t="shared" si="342"/>
        <v>0</v>
      </c>
      <c r="AV152" s="171">
        <f t="shared" si="343"/>
        <v>0</v>
      </c>
      <c r="AW152" s="170">
        <f t="shared" si="344"/>
        <v>0</v>
      </c>
      <c r="AX152" s="165"/>
      <c r="AY152" s="111"/>
      <c r="BA152" s="169">
        <f t="shared" si="345"/>
        <v>0</v>
      </c>
      <c r="BB152" s="171">
        <f t="shared" si="346"/>
        <v>0</v>
      </c>
      <c r="BC152" s="170">
        <f t="shared" si="347"/>
        <v>0</v>
      </c>
      <c r="BD152" s="165"/>
      <c r="BE152" s="111"/>
      <c r="BG152" s="169">
        <f t="shared" si="348"/>
        <v>0</v>
      </c>
      <c r="BH152" s="171">
        <f t="shared" si="349"/>
        <v>0</v>
      </c>
      <c r="BI152" s="170">
        <f t="shared" si="350"/>
        <v>0</v>
      </c>
      <c r="BJ152" s="165"/>
      <c r="BK152" s="111"/>
      <c r="BM152" s="169">
        <f t="shared" si="351"/>
        <v>0</v>
      </c>
      <c r="BN152" s="171">
        <f t="shared" si="352"/>
        <v>0</v>
      </c>
      <c r="BO152" s="170">
        <f t="shared" si="353"/>
        <v>0</v>
      </c>
      <c r="BP152" s="165"/>
      <c r="BQ152" s="111"/>
      <c r="BV152" s="111"/>
      <c r="BW152" s="169">
        <f t="shared" si="354"/>
        <v>0</v>
      </c>
      <c r="BX152" s="171">
        <f t="shared" si="355"/>
        <v>0</v>
      </c>
      <c r="BY152" s="170">
        <f t="shared" si="356"/>
        <v>0</v>
      </c>
      <c r="BZ152" s="165"/>
      <c r="CA152" s="111"/>
      <c r="CC152" s="169">
        <f t="shared" si="357"/>
        <v>0</v>
      </c>
      <c r="CD152" s="171">
        <f t="shared" si="358"/>
        <v>0</v>
      </c>
      <c r="CE152" s="170">
        <f t="shared" si="359"/>
        <v>0</v>
      </c>
      <c r="CF152" s="165"/>
      <c r="CG152" s="111"/>
      <c r="CI152" s="169">
        <f t="shared" si="360"/>
        <v>0</v>
      </c>
      <c r="CJ152" s="171">
        <f t="shared" si="361"/>
        <v>0</v>
      </c>
      <c r="CK152" s="170">
        <f t="shared" si="362"/>
        <v>0</v>
      </c>
      <c r="CL152" s="165"/>
      <c r="CM152" s="111"/>
      <c r="CO152" s="169">
        <f t="shared" si="363"/>
        <v>0</v>
      </c>
      <c r="CP152" s="171">
        <f t="shared" si="364"/>
        <v>0</v>
      </c>
      <c r="CQ152" s="170">
        <f t="shared" si="365"/>
        <v>0</v>
      </c>
      <c r="CR152" s="165"/>
      <c r="CS152" s="111"/>
      <c r="CX152" s="111"/>
      <c r="CY152" s="169">
        <f t="shared" si="370"/>
        <v>0</v>
      </c>
      <c r="CZ152" s="171">
        <f t="shared" si="371"/>
        <v>0</v>
      </c>
      <c r="DA152" s="170">
        <f t="shared" si="366"/>
        <v>0</v>
      </c>
      <c r="DB152" s="165"/>
      <c r="DC152" s="111"/>
      <c r="DE152" s="169">
        <f t="shared" si="372"/>
        <v>0</v>
      </c>
      <c r="DF152" s="171">
        <f t="shared" si="373"/>
        <v>0</v>
      </c>
      <c r="DG152" s="170">
        <f t="shared" si="367"/>
        <v>0</v>
      </c>
      <c r="DH152" s="165"/>
      <c r="DI152" s="111"/>
      <c r="DK152" s="169">
        <f t="shared" si="374"/>
        <v>0</v>
      </c>
      <c r="DL152" s="171">
        <f t="shared" si="375"/>
        <v>0</v>
      </c>
      <c r="DM152" s="170">
        <f t="shared" si="368"/>
        <v>0</v>
      </c>
      <c r="DN152" s="165"/>
      <c r="DO152" s="111"/>
      <c r="DQ152" s="169">
        <f t="shared" si="376"/>
        <v>0</v>
      </c>
      <c r="DR152" s="171">
        <f t="shared" si="377"/>
        <v>0</v>
      </c>
      <c r="DS152" s="170">
        <f t="shared" si="369"/>
        <v>0</v>
      </c>
      <c r="DT152" s="165"/>
      <c r="DU152" s="111"/>
      <c r="DZ152" s="111"/>
      <c r="EA152" s="726"/>
      <c r="EB152" s="486"/>
      <c r="EC152" s="150"/>
      <c r="ED152" s="144"/>
      <c r="EF152" s="163"/>
      <c r="EG152" s="162"/>
      <c r="EH152" s="162"/>
      <c r="EI152" s="162"/>
      <c r="EJ152" s="162"/>
      <c r="EK152" s="162"/>
      <c r="EL152" s="162"/>
      <c r="EM152" s="162"/>
      <c r="EN152" s="162"/>
      <c r="EO152" s="162"/>
      <c r="EP152" s="162"/>
      <c r="EQ152" s="162"/>
      <c r="ER152" s="161"/>
      <c r="ES152" s="159"/>
      <c r="ET152" s="160"/>
      <c r="EU152" s="160"/>
      <c r="EV152" s="111"/>
      <c r="EW152" s="111"/>
      <c r="EX152" s="159"/>
      <c r="EY152" s="112"/>
      <c r="EZ152" s="112"/>
      <c r="FD152" s="163"/>
      <c r="FE152" s="162"/>
      <c r="FF152" s="162"/>
      <c r="FG152" s="162"/>
      <c r="FH152" s="162"/>
      <c r="FI152" s="162"/>
      <c r="FJ152" s="162"/>
      <c r="FK152" s="162"/>
      <c r="FL152" s="162"/>
      <c r="FM152" s="162"/>
      <c r="FN152" s="162"/>
      <c r="FO152" s="162"/>
      <c r="FP152" s="161"/>
      <c r="FQ152" s="159"/>
      <c r="FR152" s="160"/>
      <c r="FS152" s="160"/>
      <c r="FT152" s="159"/>
      <c r="FU152" s="111"/>
      <c r="FV152" s="159"/>
      <c r="FW152" s="112"/>
      <c r="FX152" s="112"/>
    </row>
    <row r="153" spans="1:180" ht="19.5" customHeight="1" outlineLevel="2" x14ac:dyDescent="0.25">
      <c r="A153" s="150"/>
      <c r="B153" s="144"/>
      <c r="C153" s="913" t="str">
        <f t="shared" si="328"/>
        <v>SE14</v>
      </c>
      <c r="D153" s="937" t="s">
        <v>445</v>
      </c>
      <c r="E153" s="762"/>
      <c r="F153" s="762"/>
      <c r="G153" s="762"/>
      <c r="H153" s="825"/>
      <c r="I153" s="829"/>
      <c r="J153" s="1136" t="s">
        <v>306</v>
      </c>
      <c r="K153" s="1137" t="s">
        <v>306</v>
      </c>
      <c r="L153" s="828">
        <v>0</v>
      </c>
      <c r="M153" s="111"/>
      <c r="N153" s="696"/>
      <c r="O153" s="591"/>
      <c r="P153" s="478">
        <f t="shared" si="329"/>
        <v>0</v>
      </c>
      <c r="Q153" s="111"/>
      <c r="R153" s="111"/>
      <c r="S153" s="713">
        <f t="shared" si="330"/>
        <v>0</v>
      </c>
      <c r="T153" s="171">
        <f t="shared" si="331"/>
        <v>0</v>
      </c>
      <c r="U153" s="223">
        <f t="shared" si="332"/>
        <v>0</v>
      </c>
      <c r="V153" s="599"/>
      <c r="W153" s="714"/>
      <c r="Y153" s="713">
        <f t="shared" si="333"/>
        <v>0</v>
      </c>
      <c r="Z153" s="171">
        <f t="shared" si="334"/>
        <v>0</v>
      </c>
      <c r="AA153" s="223">
        <f t="shared" si="335"/>
        <v>0</v>
      </c>
      <c r="AB153" s="599"/>
      <c r="AC153" s="714"/>
      <c r="AE153" s="713">
        <f t="shared" si="336"/>
        <v>0</v>
      </c>
      <c r="AF153" s="171">
        <f t="shared" si="337"/>
        <v>0</v>
      </c>
      <c r="AG153" s="223">
        <f t="shared" si="338"/>
        <v>0</v>
      </c>
      <c r="AH153" s="599"/>
      <c r="AI153" s="714"/>
      <c r="AK153" s="713">
        <f t="shared" si="339"/>
        <v>0</v>
      </c>
      <c r="AL153" s="171">
        <f t="shared" si="340"/>
        <v>0</v>
      </c>
      <c r="AM153" s="223">
        <f t="shared" si="341"/>
        <v>0</v>
      </c>
      <c r="AN153" s="599"/>
      <c r="AO153" s="714"/>
      <c r="AT153" s="111"/>
      <c r="AU153" s="169">
        <f t="shared" si="342"/>
        <v>0</v>
      </c>
      <c r="AV153" s="171">
        <f t="shared" si="343"/>
        <v>0</v>
      </c>
      <c r="AW153" s="170">
        <f t="shared" si="344"/>
        <v>0</v>
      </c>
      <c r="AX153" s="165"/>
      <c r="AY153" s="111"/>
      <c r="BA153" s="169">
        <f t="shared" si="345"/>
        <v>0</v>
      </c>
      <c r="BB153" s="171">
        <f t="shared" si="346"/>
        <v>0</v>
      </c>
      <c r="BC153" s="170">
        <f t="shared" si="347"/>
        <v>0</v>
      </c>
      <c r="BD153" s="165"/>
      <c r="BE153" s="111"/>
      <c r="BG153" s="169">
        <f t="shared" si="348"/>
        <v>0</v>
      </c>
      <c r="BH153" s="171">
        <f t="shared" si="349"/>
        <v>0</v>
      </c>
      <c r="BI153" s="170">
        <f t="shared" si="350"/>
        <v>0</v>
      </c>
      <c r="BJ153" s="165"/>
      <c r="BK153" s="111"/>
      <c r="BM153" s="169">
        <f t="shared" si="351"/>
        <v>0</v>
      </c>
      <c r="BN153" s="171">
        <f t="shared" si="352"/>
        <v>0</v>
      </c>
      <c r="BO153" s="170">
        <f t="shared" si="353"/>
        <v>0</v>
      </c>
      <c r="BP153" s="165"/>
      <c r="BQ153" s="111"/>
      <c r="BV153" s="111"/>
      <c r="BW153" s="169">
        <f t="shared" si="354"/>
        <v>0</v>
      </c>
      <c r="BX153" s="171">
        <f t="shared" si="355"/>
        <v>0</v>
      </c>
      <c r="BY153" s="170">
        <f t="shared" si="356"/>
        <v>0</v>
      </c>
      <c r="BZ153" s="165"/>
      <c r="CA153" s="111"/>
      <c r="CC153" s="169">
        <f t="shared" si="357"/>
        <v>0</v>
      </c>
      <c r="CD153" s="171">
        <f t="shared" si="358"/>
        <v>0</v>
      </c>
      <c r="CE153" s="170">
        <f t="shared" si="359"/>
        <v>0</v>
      </c>
      <c r="CF153" s="165"/>
      <c r="CG153" s="111"/>
      <c r="CI153" s="169">
        <f t="shared" si="360"/>
        <v>0</v>
      </c>
      <c r="CJ153" s="171">
        <f t="shared" si="361"/>
        <v>0</v>
      </c>
      <c r="CK153" s="170">
        <f t="shared" si="362"/>
        <v>0</v>
      </c>
      <c r="CL153" s="165"/>
      <c r="CM153" s="111"/>
      <c r="CO153" s="169">
        <f t="shared" si="363"/>
        <v>0</v>
      </c>
      <c r="CP153" s="171">
        <f t="shared" si="364"/>
        <v>0</v>
      </c>
      <c r="CQ153" s="170">
        <f t="shared" si="365"/>
        <v>0</v>
      </c>
      <c r="CR153" s="165"/>
      <c r="CS153" s="111"/>
      <c r="CX153" s="111"/>
      <c r="CY153" s="169">
        <f t="shared" si="370"/>
        <v>0</v>
      </c>
      <c r="CZ153" s="171">
        <f t="shared" si="371"/>
        <v>0</v>
      </c>
      <c r="DA153" s="170">
        <f t="shared" si="366"/>
        <v>0</v>
      </c>
      <c r="DB153" s="165"/>
      <c r="DC153" s="111"/>
      <c r="DE153" s="169">
        <f t="shared" si="372"/>
        <v>0</v>
      </c>
      <c r="DF153" s="171">
        <f t="shared" si="373"/>
        <v>0</v>
      </c>
      <c r="DG153" s="170">
        <f t="shared" si="367"/>
        <v>0</v>
      </c>
      <c r="DH153" s="165"/>
      <c r="DI153" s="111"/>
      <c r="DK153" s="169">
        <f t="shared" si="374"/>
        <v>0</v>
      </c>
      <c r="DL153" s="171">
        <f t="shared" si="375"/>
        <v>0</v>
      </c>
      <c r="DM153" s="170">
        <f t="shared" si="368"/>
        <v>0</v>
      </c>
      <c r="DN153" s="165"/>
      <c r="DO153" s="111"/>
      <c r="DQ153" s="169">
        <f t="shared" si="376"/>
        <v>0</v>
      </c>
      <c r="DR153" s="171">
        <f t="shared" si="377"/>
        <v>0</v>
      </c>
      <c r="DS153" s="170">
        <f t="shared" si="369"/>
        <v>0</v>
      </c>
      <c r="DT153" s="165"/>
      <c r="DU153" s="111"/>
      <c r="DZ153" s="111"/>
      <c r="EA153" s="726"/>
      <c r="EB153" s="486"/>
      <c r="EC153" s="150"/>
      <c r="ED153" s="144"/>
      <c r="EF153" s="163"/>
      <c r="EG153" s="162"/>
      <c r="EH153" s="162"/>
      <c r="EI153" s="162"/>
      <c r="EJ153" s="162"/>
      <c r="EK153" s="162"/>
      <c r="EL153" s="162"/>
      <c r="EM153" s="162"/>
      <c r="EN153" s="162"/>
      <c r="EO153" s="162"/>
      <c r="EP153" s="162"/>
      <c r="EQ153" s="162"/>
      <c r="ER153" s="161"/>
      <c r="ES153" s="159"/>
      <c r="ET153" s="160"/>
      <c r="EU153" s="160"/>
      <c r="EV153" s="111"/>
      <c r="EW153" s="111"/>
      <c r="EX153" s="159"/>
      <c r="EY153" s="112"/>
      <c r="EZ153" s="112"/>
      <c r="FD153" s="163"/>
      <c r="FE153" s="162"/>
      <c r="FF153" s="162"/>
      <c r="FG153" s="162"/>
      <c r="FH153" s="162"/>
      <c r="FI153" s="162"/>
      <c r="FJ153" s="162"/>
      <c r="FK153" s="162"/>
      <c r="FL153" s="162"/>
      <c r="FM153" s="162"/>
      <c r="FN153" s="162"/>
      <c r="FO153" s="162"/>
      <c r="FP153" s="161"/>
      <c r="FQ153" s="159"/>
      <c r="FR153" s="160"/>
      <c r="FS153" s="160"/>
      <c r="FT153" s="159"/>
      <c r="FU153" s="111"/>
      <c r="FV153" s="159"/>
      <c r="FW153" s="112"/>
      <c r="FX153" s="112"/>
    </row>
    <row r="154" spans="1:180" ht="18" customHeight="1" outlineLevel="2" x14ac:dyDescent="0.25">
      <c r="A154" s="150"/>
      <c r="B154" s="144"/>
      <c r="C154" s="913" t="str">
        <f t="shared" si="328"/>
        <v>SE15</v>
      </c>
      <c r="D154" s="938" t="s">
        <v>446</v>
      </c>
      <c r="E154" s="756"/>
      <c r="F154" s="756"/>
      <c r="G154" s="756"/>
      <c r="H154" s="821"/>
      <c r="I154" s="822"/>
      <c r="J154" s="1136" t="s">
        <v>306</v>
      </c>
      <c r="K154" s="1137" t="s">
        <v>306</v>
      </c>
      <c r="L154" s="824">
        <v>0</v>
      </c>
      <c r="M154" s="111"/>
      <c r="N154" s="696"/>
      <c r="O154" s="591"/>
      <c r="P154" s="478">
        <f t="shared" si="329"/>
        <v>0</v>
      </c>
      <c r="Q154" s="111"/>
      <c r="R154" s="111"/>
      <c r="S154" s="713">
        <f t="shared" si="330"/>
        <v>0</v>
      </c>
      <c r="T154" s="171">
        <f t="shared" si="331"/>
        <v>0</v>
      </c>
      <c r="U154" s="223">
        <f t="shared" si="332"/>
        <v>0</v>
      </c>
      <c r="V154" s="599"/>
      <c r="W154" s="714"/>
      <c r="Y154" s="713">
        <f t="shared" si="333"/>
        <v>0</v>
      </c>
      <c r="Z154" s="171">
        <f t="shared" si="334"/>
        <v>0</v>
      </c>
      <c r="AA154" s="223">
        <f t="shared" si="335"/>
        <v>0</v>
      </c>
      <c r="AB154" s="599"/>
      <c r="AC154" s="714"/>
      <c r="AE154" s="713">
        <f t="shared" si="336"/>
        <v>0</v>
      </c>
      <c r="AF154" s="171">
        <f t="shared" si="337"/>
        <v>0</v>
      </c>
      <c r="AG154" s="223">
        <f t="shared" si="338"/>
        <v>0</v>
      </c>
      <c r="AH154" s="599"/>
      <c r="AI154" s="714"/>
      <c r="AK154" s="713">
        <f t="shared" si="339"/>
        <v>0</v>
      </c>
      <c r="AL154" s="171">
        <f t="shared" si="340"/>
        <v>0</v>
      </c>
      <c r="AM154" s="223">
        <f t="shared" si="341"/>
        <v>0</v>
      </c>
      <c r="AN154" s="599"/>
      <c r="AO154" s="714"/>
      <c r="AT154" s="111"/>
      <c r="AU154" s="169">
        <f t="shared" si="342"/>
        <v>0</v>
      </c>
      <c r="AV154" s="171">
        <f t="shared" si="343"/>
        <v>0</v>
      </c>
      <c r="AW154" s="170">
        <f t="shared" si="344"/>
        <v>0</v>
      </c>
      <c r="AX154" s="165"/>
      <c r="AY154" s="111"/>
      <c r="BA154" s="169">
        <f t="shared" si="345"/>
        <v>0</v>
      </c>
      <c r="BB154" s="171">
        <f t="shared" si="346"/>
        <v>0</v>
      </c>
      <c r="BC154" s="170">
        <f t="shared" si="347"/>
        <v>0</v>
      </c>
      <c r="BD154" s="165"/>
      <c r="BE154" s="111"/>
      <c r="BG154" s="169">
        <f t="shared" si="348"/>
        <v>0</v>
      </c>
      <c r="BH154" s="171">
        <f t="shared" si="349"/>
        <v>0</v>
      </c>
      <c r="BI154" s="170">
        <f t="shared" si="350"/>
        <v>0</v>
      </c>
      <c r="BJ154" s="165"/>
      <c r="BK154" s="111"/>
      <c r="BM154" s="169">
        <f t="shared" si="351"/>
        <v>0</v>
      </c>
      <c r="BN154" s="171">
        <f t="shared" si="352"/>
        <v>0</v>
      </c>
      <c r="BO154" s="170">
        <f t="shared" si="353"/>
        <v>0</v>
      </c>
      <c r="BP154" s="165"/>
      <c r="BQ154" s="111"/>
      <c r="BV154" s="111"/>
      <c r="BW154" s="169">
        <f t="shared" si="354"/>
        <v>0</v>
      </c>
      <c r="BX154" s="171">
        <f t="shared" si="355"/>
        <v>0</v>
      </c>
      <c r="BY154" s="170">
        <f t="shared" si="356"/>
        <v>0</v>
      </c>
      <c r="BZ154" s="165"/>
      <c r="CA154" s="111"/>
      <c r="CC154" s="169">
        <f t="shared" si="357"/>
        <v>0</v>
      </c>
      <c r="CD154" s="171">
        <f t="shared" si="358"/>
        <v>0</v>
      </c>
      <c r="CE154" s="170">
        <f t="shared" si="359"/>
        <v>0</v>
      </c>
      <c r="CF154" s="165"/>
      <c r="CG154" s="111"/>
      <c r="CI154" s="169">
        <f t="shared" si="360"/>
        <v>0</v>
      </c>
      <c r="CJ154" s="171">
        <f t="shared" si="361"/>
        <v>0</v>
      </c>
      <c r="CK154" s="170">
        <f t="shared" si="362"/>
        <v>0</v>
      </c>
      <c r="CL154" s="165"/>
      <c r="CM154" s="111"/>
      <c r="CO154" s="169">
        <f t="shared" si="363"/>
        <v>0</v>
      </c>
      <c r="CP154" s="171">
        <f t="shared" si="364"/>
        <v>0</v>
      </c>
      <c r="CQ154" s="170">
        <f t="shared" si="365"/>
        <v>0</v>
      </c>
      <c r="CR154" s="165"/>
      <c r="CS154" s="111"/>
      <c r="CX154" s="111"/>
      <c r="CY154" s="169">
        <f t="shared" si="370"/>
        <v>0</v>
      </c>
      <c r="CZ154" s="171">
        <f t="shared" si="371"/>
        <v>0</v>
      </c>
      <c r="DA154" s="170">
        <f t="shared" si="366"/>
        <v>0</v>
      </c>
      <c r="DB154" s="165"/>
      <c r="DC154" s="111"/>
      <c r="DE154" s="169">
        <f t="shared" si="372"/>
        <v>0</v>
      </c>
      <c r="DF154" s="171">
        <f t="shared" si="373"/>
        <v>0</v>
      </c>
      <c r="DG154" s="170">
        <f t="shared" si="367"/>
        <v>0</v>
      </c>
      <c r="DH154" s="165"/>
      <c r="DI154" s="111"/>
      <c r="DK154" s="169">
        <f t="shared" si="374"/>
        <v>0</v>
      </c>
      <c r="DL154" s="171">
        <f t="shared" si="375"/>
        <v>0</v>
      </c>
      <c r="DM154" s="170">
        <f t="shared" si="368"/>
        <v>0</v>
      </c>
      <c r="DN154" s="165"/>
      <c r="DO154" s="111"/>
      <c r="DQ154" s="169">
        <f t="shared" si="376"/>
        <v>0</v>
      </c>
      <c r="DR154" s="171">
        <f t="shared" si="377"/>
        <v>0</v>
      </c>
      <c r="DS154" s="170">
        <f t="shared" si="369"/>
        <v>0</v>
      </c>
      <c r="DT154" s="165"/>
      <c r="DU154" s="111"/>
      <c r="DZ154" s="111"/>
      <c r="EA154" s="726"/>
      <c r="EB154" s="486"/>
      <c r="EC154" s="150"/>
      <c r="ED154" s="144"/>
      <c r="EF154" s="163"/>
      <c r="EG154" s="162"/>
      <c r="EH154" s="162"/>
      <c r="EI154" s="162"/>
      <c r="EJ154" s="162"/>
      <c r="EK154" s="162"/>
      <c r="EL154" s="162"/>
      <c r="EM154" s="162"/>
      <c r="EN154" s="162"/>
      <c r="EO154" s="162"/>
      <c r="EP154" s="162"/>
      <c r="EQ154" s="162"/>
      <c r="ER154" s="161"/>
      <c r="ES154" s="159"/>
      <c r="ET154" s="160"/>
      <c r="EU154" s="160"/>
      <c r="EV154" s="111"/>
      <c r="EW154" s="111"/>
      <c r="EX154" s="159"/>
      <c r="EY154" s="112"/>
      <c r="EZ154" s="112"/>
      <c r="FD154" s="163"/>
      <c r="FE154" s="162"/>
      <c r="FF154" s="162"/>
      <c r="FG154" s="162"/>
      <c r="FH154" s="162"/>
      <c r="FI154" s="162"/>
      <c r="FJ154" s="162"/>
      <c r="FK154" s="162"/>
      <c r="FL154" s="162"/>
      <c r="FM154" s="162"/>
      <c r="FN154" s="162"/>
      <c r="FO154" s="162"/>
      <c r="FP154" s="161"/>
      <c r="FQ154" s="159"/>
      <c r="FR154" s="160"/>
      <c r="FS154" s="160"/>
      <c r="FT154" s="159"/>
      <c r="FU154" s="111"/>
      <c r="FV154" s="159"/>
      <c r="FW154" s="112"/>
      <c r="FX154" s="112"/>
    </row>
    <row r="155" spans="1:180" ht="16" customHeight="1" outlineLevel="1" x14ac:dyDescent="0.25">
      <c r="A155" s="150"/>
      <c r="B155" s="144"/>
      <c r="C155" s="913"/>
      <c r="D155" s="942"/>
      <c r="E155" s="773"/>
      <c r="F155" s="773"/>
      <c r="G155" s="773"/>
      <c r="H155" s="831"/>
      <c r="I155" s="832"/>
      <c r="J155" s="841"/>
      <c r="K155" s="841"/>
      <c r="L155" s="842"/>
      <c r="M155" s="111"/>
      <c r="N155" s="696"/>
      <c r="O155" s="591"/>
      <c r="P155" s="702"/>
      <c r="Q155" s="111"/>
      <c r="R155" s="111"/>
      <c r="S155" s="715"/>
      <c r="T155" s="166"/>
      <c r="U155" s="111"/>
      <c r="V155" s="165"/>
      <c r="W155" s="714"/>
      <c r="Y155" s="715"/>
      <c r="Z155" s="166"/>
      <c r="AA155" s="165"/>
      <c r="AB155" s="165"/>
      <c r="AC155" s="722"/>
      <c r="AE155" s="715"/>
      <c r="AF155" s="166"/>
      <c r="AG155" s="165"/>
      <c r="AH155" s="165"/>
      <c r="AI155" s="722"/>
      <c r="AK155" s="715"/>
      <c r="AL155" s="166"/>
      <c r="AM155" s="165"/>
      <c r="AN155" s="165"/>
      <c r="AO155" s="722"/>
      <c r="AT155" s="111"/>
      <c r="AU155" s="166"/>
      <c r="AV155" s="166"/>
      <c r="AW155" s="165"/>
      <c r="AX155" s="165"/>
      <c r="AY155" s="165"/>
      <c r="BA155" s="166"/>
      <c r="BB155" s="166"/>
      <c r="BC155" s="165"/>
      <c r="BD155" s="165"/>
      <c r="BE155" s="165"/>
      <c r="BG155" s="166"/>
      <c r="BH155" s="166"/>
      <c r="BI155" s="165"/>
      <c r="BJ155" s="165"/>
      <c r="BK155" s="165"/>
      <c r="BM155" s="166"/>
      <c r="BN155" s="166"/>
      <c r="BO155" s="165"/>
      <c r="BP155" s="165"/>
      <c r="BQ155" s="165"/>
      <c r="BV155" s="111"/>
      <c r="BW155" s="166"/>
      <c r="BX155" s="166"/>
      <c r="BY155" s="165"/>
      <c r="BZ155" s="165"/>
      <c r="CA155" s="165"/>
      <c r="CC155" s="166"/>
      <c r="CD155" s="166"/>
      <c r="CE155" s="165"/>
      <c r="CF155" s="165"/>
      <c r="CG155" s="165"/>
      <c r="CI155" s="166"/>
      <c r="CJ155" s="166"/>
      <c r="CK155" s="165"/>
      <c r="CL155" s="165"/>
      <c r="CM155" s="165"/>
      <c r="CO155" s="166"/>
      <c r="CP155" s="166"/>
      <c r="CQ155" s="165"/>
      <c r="CR155" s="165"/>
      <c r="CS155" s="165"/>
      <c r="CX155" s="111"/>
      <c r="CY155" s="166"/>
      <c r="CZ155" s="166"/>
      <c r="DA155" s="165"/>
      <c r="DB155" s="165"/>
      <c r="DC155" s="165"/>
      <c r="DE155" s="166"/>
      <c r="DF155" s="166"/>
      <c r="DG155" s="165"/>
      <c r="DH155" s="165"/>
      <c r="DI155" s="165"/>
      <c r="DK155" s="166"/>
      <c r="DL155" s="166"/>
      <c r="DM155" s="165"/>
      <c r="DN155" s="165"/>
      <c r="DO155" s="165"/>
      <c r="DQ155" s="166"/>
      <c r="DR155" s="166"/>
      <c r="DS155" s="165"/>
      <c r="DT155" s="165"/>
      <c r="DU155" s="165"/>
      <c r="DZ155" s="111"/>
      <c r="EA155" s="726"/>
      <c r="EB155" s="486"/>
      <c r="EC155" s="150"/>
      <c r="ED155" s="144"/>
      <c r="EF155" s="163"/>
      <c r="EG155" s="162"/>
      <c r="EH155" s="162"/>
      <c r="EI155" s="162"/>
      <c r="EJ155" s="162"/>
      <c r="EK155" s="162"/>
      <c r="EL155" s="162"/>
      <c r="EM155" s="162"/>
      <c r="EN155" s="162"/>
      <c r="EO155" s="162"/>
      <c r="EP155" s="162"/>
      <c r="EQ155" s="162"/>
      <c r="ER155" s="161"/>
      <c r="ES155" s="159"/>
      <c r="ET155" s="160"/>
      <c r="EU155" s="160"/>
      <c r="EV155" s="111"/>
      <c r="EW155" s="111"/>
      <c r="EX155" s="159"/>
      <c r="EY155" s="112"/>
      <c r="EZ155" s="112"/>
      <c r="FD155" s="163"/>
      <c r="FE155" s="162"/>
      <c r="FF155" s="162"/>
      <c r="FG155" s="162"/>
      <c r="FH155" s="162"/>
      <c r="FI155" s="162"/>
      <c r="FJ155" s="162"/>
      <c r="FK155" s="162"/>
      <c r="FL155" s="162"/>
      <c r="FM155" s="162"/>
      <c r="FN155" s="162"/>
      <c r="FO155" s="162"/>
      <c r="FP155" s="161"/>
      <c r="FQ155" s="159"/>
      <c r="FR155" s="160"/>
      <c r="FS155" s="160"/>
      <c r="FT155" s="159"/>
      <c r="FU155" s="111"/>
      <c r="FV155" s="159"/>
      <c r="FW155" s="112"/>
      <c r="FX155" s="112"/>
    </row>
    <row r="156" spans="1:180" ht="16" customHeight="1" outlineLevel="1" x14ac:dyDescent="0.25">
      <c r="A156" s="150"/>
      <c r="B156" s="144"/>
      <c r="C156" s="915" t="str">
        <f t="shared" ref="C156:C162" si="378">"SE" &amp; ROW(C156)-ROW($C$138)-1</f>
        <v>SE17</v>
      </c>
      <c r="D156" s="943" t="s">
        <v>447</v>
      </c>
      <c r="E156" s="907"/>
      <c r="F156" s="907"/>
      <c r="G156" s="907"/>
      <c r="H156" s="908"/>
      <c r="I156" s="909" t="s">
        <v>326</v>
      </c>
      <c r="J156" s="843"/>
      <c r="K156" s="843"/>
      <c r="L156" s="844"/>
      <c r="M156" s="111"/>
      <c r="N156" s="698">
        <f>SUM(N157:N162)</f>
        <v>0</v>
      </c>
      <c r="O156" s="589">
        <f>SUM(O157:O162)</f>
        <v>0</v>
      </c>
      <c r="P156" s="478">
        <f>SUM(P157:P162)</f>
        <v>0</v>
      </c>
      <c r="Q156" s="111"/>
      <c r="R156" s="111"/>
      <c r="S156" s="712"/>
      <c r="T156" s="589">
        <f>SUM(T157:T162)</f>
        <v>0</v>
      </c>
      <c r="U156" s="223">
        <f>SUM(U157:U162)</f>
        <v>0</v>
      </c>
      <c r="V156" s="598"/>
      <c r="W156" s="478">
        <f>U156*V156</f>
        <v>0</v>
      </c>
      <c r="Y156" s="712"/>
      <c r="Z156" s="589">
        <f>SUM(Z157:Z162)</f>
        <v>0</v>
      </c>
      <c r="AA156" s="223">
        <f>SUM(AA157:AA162)</f>
        <v>0</v>
      </c>
      <c r="AB156" s="598"/>
      <c r="AC156" s="478">
        <f>AA156*AB156</f>
        <v>0</v>
      </c>
      <c r="AE156" s="712"/>
      <c r="AF156" s="589">
        <f>SUM(AF157:AF162)</f>
        <v>0</v>
      </c>
      <c r="AG156" s="223">
        <f>SUM(AG157:AG162)</f>
        <v>0</v>
      </c>
      <c r="AH156" s="598"/>
      <c r="AI156" s="478">
        <f>AG156*AH156</f>
        <v>0</v>
      </c>
      <c r="AK156" s="712"/>
      <c r="AL156" s="589">
        <f>SUM(AL157:AL162)</f>
        <v>0</v>
      </c>
      <c r="AM156" s="223">
        <f>SUM(AM157:AM162)</f>
        <v>0</v>
      </c>
      <c r="AN156" s="598"/>
      <c r="AO156" s="478">
        <f>AM156*AN156</f>
        <v>0</v>
      </c>
      <c r="AT156" s="111"/>
      <c r="AU156" s="173"/>
      <c r="AV156" s="172">
        <f>SUM(AV157:AV162)</f>
        <v>0</v>
      </c>
      <c r="AW156" s="170">
        <f>SUM(AW157:AW162)</f>
        <v>0</v>
      </c>
      <c r="AX156" s="170"/>
      <c r="AY156" s="170">
        <f>AW156*AX156</f>
        <v>0</v>
      </c>
      <c r="BA156" s="173"/>
      <c r="BB156" s="172">
        <f>SUM(BB157:BB162)</f>
        <v>0</v>
      </c>
      <c r="BC156" s="170">
        <f>SUM(BC157:BC162)</f>
        <v>0</v>
      </c>
      <c r="BD156" s="170"/>
      <c r="BE156" s="170">
        <f>BC156*BD156</f>
        <v>0</v>
      </c>
      <c r="BG156" s="173"/>
      <c r="BH156" s="172">
        <f>SUM(BH157:BH162)</f>
        <v>0</v>
      </c>
      <c r="BI156" s="170">
        <f>SUM(BI157:BI162)</f>
        <v>0</v>
      </c>
      <c r="BJ156" s="170"/>
      <c r="BK156" s="170">
        <f>BI156*BJ156</f>
        <v>0</v>
      </c>
      <c r="BM156" s="173"/>
      <c r="BN156" s="172">
        <f>SUM(BN157:BN162)</f>
        <v>0</v>
      </c>
      <c r="BO156" s="170">
        <f>SUM(BO157:BO162)</f>
        <v>0</v>
      </c>
      <c r="BP156" s="170"/>
      <c r="BQ156" s="170">
        <f>BO156*BP156</f>
        <v>0</v>
      </c>
      <c r="BV156" s="111"/>
      <c r="BW156" s="173"/>
      <c r="BX156" s="172">
        <f>SUM(BX157:BX162)</f>
        <v>0</v>
      </c>
      <c r="BY156" s="170">
        <f>SUM(BY157:BY162)</f>
        <v>0</v>
      </c>
      <c r="BZ156" s="170"/>
      <c r="CA156" s="170">
        <f>BY156*BZ156</f>
        <v>0</v>
      </c>
      <c r="CC156" s="173"/>
      <c r="CD156" s="172">
        <f>SUM(CD157:CD162)</f>
        <v>0</v>
      </c>
      <c r="CE156" s="170">
        <f>SUM(CE157:CE162)</f>
        <v>0</v>
      </c>
      <c r="CF156" s="170"/>
      <c r="CG156" s="170">
        <f>CE156*CF156</f>
        <v>0</v>
      </c>
      <c r="CI156" s="173"/>
      <c r="CJ156" s="172">
        <f>SUM(CJ157:CJ162)</f>
        <v>0</v>
      </c>
      <c r="CK156" s="170">
        <f>SUM(CK157:CK162)</f>
        <v>0</v>
      </c>
      <c r="CL156" s="170"/>
      <c r="CM156" s="170">
        <f>CK156*CL156</f>
        <v>0</v>
      </c>
      <c r="CO156" s="173"/>
      <c r="CP156" s="172">
        <f>SUM(CP157:CP162)</f>
        <v>0</v>
      </c>
      <c r="CQ156" s="170">
        <f>SUM(CQ157:CQ162)</f>
        <v>0</v>
      </c>
      <c r="CR156" s="170"/>
      <c r="CS156" s="170">
        <f>CQ156*CR156</f>
        <v>0</v>
      </c>
      <c r="CX156" s="111"/>
      <c r="CY156" s="173"/>
      <c r="CZ156" s="172">
        <f>SUM(CZ157:CZ162)</f>
        <v>0</v>
      </c>
      <c r="DA156" s="170">
        <f>SUM(DA157:DA162)</f>
        <v>0</v>
      </c>
      <c r="DB156" s="170"/>
      <c r="DC156" s="170">
        <f>DA156*DB156</f>
        <v>0</v>
      </c>
      <c r="DE156" s="173"/>
      <c r="DF156" s="172">
        <f>SUM(DF157:DF162)</f>
        <v>0</v>
      </c>
      <c r="DG156" s="170">
        <f>SUM(DG157:DG162)</f>
        <v>0</v>
      </c>
      <c r="DH156" s="170"/>
      <c r="DI156" s="170">
        <f>DG156*DH156</f>
        <v>0</v>
      </c>
      <c r="DK156" s="173"/>
      <c r="DL156" s="172">
        <f>SUM(DL157:DL162)</f>
        <v>0</v>
      </c>
      <c r="DM156" s="170">
        <f>SUM(DM157:DM162)</f>
        <v>0</v>
      </c>
      <c r="DN156" s="170"/>
      <c r="DO156" s="170">
        <f>DM156*DN156</f>
        <v>0</v>
      </c>
      <c r="DQ156" s="173"/>
      <c r="DR156" s="172">
        <f>SUM(DR157:DR162)</f>
        <v>0</v>
      </c>
      <c r="DS156" s="170">
        <f>SUM(DS157:DS162)</f>
        <v>0</v>
      </c>
      <c r="DT156" s="170"/>
      <c r="DU156" s="170">
        <f>DS156*DT156</f>
        <v>0</v>
      </c>
      <c r="DZ156" s="111"/>
      <c r="EA156" s="726">
        <f>SUMPRODUCT((S$100:DU$100=V$100)*(S156:DU156))</f>
        <v>0</v>
      </c>
      <c r="EB156" s="486">
        <f>SUMPRODUCT((S$100:DU$100=W$100)*(S156:DU156))</f>
        <v>0</v>
      </c>
      <c r="EC156" s="150"/>
      <c r="ED156" s="144"/>
      <c r="EF156" s="163"/>
      <c r="EG156" s="162"/>
      <c r="EH156" s="162"/>
      <c r="EI156" s="162"/>
      <c r="EJ156" s="162"/>
      <c r="EK156" s="162"/>
      <c r="EL156" s="162"/>
      <c r="EM156" s="162"/>
      <c r="EN156" s="162"/>
      <c r="EO156" s="162"/>
      <c r="EP156" s="162"/>
      <c r="EQ156" s="162"/>
      <c r="ER156" s="161"/>
      <c r="ES156" s="159"/>
      <c r="ET156" s="160"/>
      <c r="EU156" s="160"/>
      <c r="EV156" s="111"/>
      <c r="EW156" s="111"/>
      <c r="EX156" s="159"/>
      <c r="EY156" s="112"/>
      <c r="EZ156" s="112"/>
      <c r="FD156" s="163"/>
      <c r="FE156" s="162"/>
      <c r="FF156" s="162"/>
      <c r="FG156" s="162"/>
      <c r="FH156" s="162"/>
      <c r="FI156" s="162"/>
      <c r="FJ156" s="162"/>
      <c r="FK156" s="162"/>
      <c r="FL156" s="162"/>
      <c r="FM156" s="162"/>
      <c r="FN156" s="162"/>
      <c r="FO156" s="162"/>
      <c r="FP156" s="161"/>
      <c r="FQ156" s="159"/>
      <c r="FR156" s="160"/>
      <c r="FS156" s="160"/>
      <c r="FT156" s="159"/>
      <c r="FU156" s="111"/>
      <c r="FV156" s="159"/>
      <c r="FW156" s="112"/>
      <c r="FX156" s="112"/>
    </row>
    <row r="157" spans="1:180" ht="18" customHeight="1" outlineLevel="2" x14ac:dyDescent="0.25">
      <c r="A157" s="150"/>
      <c r="B157" s="144"/>
      <c r="C157" s="913" t="str">
        <f t="shared" si="378"/>
        <v>SE18</v>
      </c>
      <c r="D157" s="934" t="s">
        <v>448</v>
      </c>
      <c r="E157" s="756"/>
      <c r="F157" s="756"/>
      <c r="G157" s="756"/>
      <c r="H157" s="821"/>
      <c r="I157" s="822"/>
      <c r="J157" s="1136" t="s">
        <v>306</v>
      </c>
      <c r="K157" s="1137" t="s">
        <v>306</v>
      </c>
      <c r="L157" s="824">
        <v>0</v>
      </c>
      <c r="M157" s="111"/>
      <c r="N157" s="696"/>
      <c r="O157" s="591"/>
      <c r="P157" s="478">
        <f t="shared" ref="P157:P162" si="379">N157*$L157</f>
        <v>0</v>
      </c>
      <c r="Q157" s="111"/>
      <c r="R157" s="111"/>
      <c r="S157" s="713">
        <f t="shared" ref="S157:S162" si="380">L157</f>
        <v>0</v>
      </c>
      <c r="T157" s="171">
        <f t="shared" ref="T157:T162" si="381">N157</f>
        <v>0</v>
      </c>
      <c r="U157" s="223">
        <f t="shared" ref="U157:U162" si="382">S157*T157</f>
        <v>0</v>
      </c>
      <c r="V157" s="599"/>
      <c r="W157" s="714"/>
      <c r="Y157" s="713">
        <f t="shared" ref="Y157:Y162" si="383">S157*(1+$AC$97)</f>
        <v>0</v>
      </c>
      <c r="Z157" s="171">
        <f t="shared" ref="Z157:Z162" si="384">T157*(1-$AC$99)</f>
        <v>0</v>
      </c>
      <c r="AA157" s="223">
        <f t="shared" ref="AA157:AA162" si="385">Y157*Z157</f>
        <v>0</v>
      </c>
      <c r="AB157" s="599"/>
      <c r="AC157" s="714"/>
      <c r="AE157" s="713">
        <f t="shared" ref="AE157:AE162" si="386">Y157*(1+$AI$97)</f>
        <v>0</v>
      </c>
      <c r="AF157" s="171">
        <f t="shared" ref="AF157:AF162" si="387">Z157*(1-$AI$99)</f>
        <v>0</v>
      </c>
      <c r="AG157" s="223">
        <f t="shared" ref="AG157:AG162" si="388">AE157*AF157</f>
        <v>0</v>
      </c>
      <c r="AH157" s="599"/>
      <c r="AI157" s="714"/>
      <c r="AK157" s="713">
        <f t="shared" ref="AK157:AK162" si="389">AE157*(1+$AO$97)</f>
        <v>0</v>
      </c>
      <c r="AL157" s="171">
        <f t="shared" ref="AL157:AL162" si="390">AF157*(1-$AO$99)</f>
        <v>0</v>
      </c>
      <c r="AM157" s="223">
        <f t="shared" ref="AM157:AM162" si="391">AK157*AL157</f>
        <v>0</v>
      </c>
      <c r="AN157" s="599"/>
      <c r="AO157" s="714"/>
      <c r="AT157" s="111"/>
      <c r="AU157" s="169">
        <f t="shared" ref="AU157:AU162" si="392">AK157*(1+$AY$97)</f>
        <v>0</v>
      </c>
      <c r="AV157" s="171">
        <f t="shared" ref="AV157:AV162" si="393">AL157*(1-$AY$99)</f>
        <v>0</v>
      </c>
      <c r="AW157" s="170">
        <f t="shared" ref="AW157:AW162" si="394">AU157*AV157</f>
        <v>0</v>
      </c>
      <c r="AX157" s="165"/>
      <c r="AY157" s="111"/>
      <c r="BA157" s="169">
        <f t="shared" ref="BA157:BA162" si="395">AU157*(1+$BE$97)</f>
        <v>0</v>
      </c>
      <c r="BB157" s="171">
        <f t="shared" ref="BB157:BB162" si="396">AV157*(1-$BE$99)</f>
        <v>0</v>
      </c>
      <c r="BC157" s="170">
        <f t="shared" ref="BC157:BC162" si="397">BA157*BB157</f>
        <v>0</v>
      </c>
      <c r="BD157" s="165"/>
      <c r="BE157" s="111"/>
      <c r="BG157" s="169">
        <f t="shared" ref="BG157:BG162" si="398">BA157*(1+$BK$97)</f>
        <v>0</v>
      </c>
      <c r="BH157" s="171">
        <f t="shared" ref="BH157:BH162" si="399">BB157*(1-$BK$99)</f>
        <v>0</v>
      </c>
      <c r="BI157" s="170">
        <f t="shared" ref="BI157:BI162" si="400">BG157*BH157</f>
        <v>0</v>
      </c>
      <c r="BJ157" s="165"/>
      <c r="BK157" s="111"/>
      <c r="BM157" s="169">
        <f t="shared" ref="BM157:BM162" si="401">BG157*(1+$BQ$97)</f>
        <v>0</v>
      </c>
      <c r="BN157" s="171">
        <f t="shared" ref="BN157:BN162" si="402">BH157*(1-$BQ$99)</f>
        <v>0</v>
      </c>
      <c r="BO157" s="170">
        <f t="shared" ref="BO157:BO162" si="403">BM157*BN157</f>
        <v>0</v>
      </c>
      <c r="BP157" s="165"/>
      <c r="BQ157" s="111"/>
      <c r="BV157" s="111"/>
      <c r="BW157" s="169">
        <f t="shared" ref="BW157:BW162" si="404">BM157*(1+$CA$97)</f>
        <v>0</v>
      </c>
      <c r="BX157" s="171">
        <f t="shared" ref="BX157:BX162" si="405">BN157*(1-$CA$99)</f>
        <v>0</v>
      </c>
      <c r="BY157" s="170">
        <f t="shared" ref="BY157:BY162" si="406">BW157*BX157</f>
        <v>0</v>
      </c>
      <c r="BZ157" s="165"/>
      <c r="CA157" s="111"/>
      <c r="CC157" s="169">
        <f t="shared" ref="CC157:CC162" si="407">BW157*(1+$CG$97)</f>
        <v>0</v>
      </c>
      <c r="CD157" s="171">
        <f t="shared" ref="CD157:CD162" si="408">BX157*(1-$CG$99)</f>
        <v>0</v>
      </c>
      <c r="CE157" s="170">
        <f t="shared" ref="CE157:CE162" si="409">CC157*CD157</f>
        <v>0</v>
      </c>
      <c r="CF157" s="165"/>
      <c r="CG157" s="111"/>
      <c r="CI157" s="169">
        <f t="shared" ref="CI157:CI162" si="410">CC157*(1+$CM$97)</f>
        <v>0</v>
      </c>
      <c r="CJ157" s="171">
        <f t="shared" ref="CJ157:CJ162" si="411">CD157*(1-$CM$99)</f>
        <v>0</v>
      </c>
      <c r="CK157" s="170">
        <f t="shared" ref="CK157:CK162" si="412">CI157*CJ157</f>
        <v>0</v>
      </c>
      <c r="CL157" s="165"/>
      <c r="CM157" s="111"/>
      <c r="CO157" s="169">
        <f t="shared" ref="CO157:CO162" si="413">CI157*(1+$CS$97)</f>
        <v>0</v>
      </c>
      <c r="CP157" s="171">
        <f t="shared" ref="CP157:CP162" si="414">CJ157*(1-$CS$99)</f>
        <v>0</v>
      </c>
      <c r="CQ157" s="170">
        <f t="shared" ref="CQ157:CQ162" si="415">CO157*CP157</f>
        <v>0</v>
      </c>
      <c r="CR157" s="165"/>
      <c r="CS157" s="111"/>
      <c r="CX157" s="111"/>
      <c r="CY157" s="169">
        <f>CO157*(1+$DC$97)</f>
        <v>0</v>
      </c>
      <c r="CZ157" s="171">
        <f>CP157*(1-$DC$99)</f>
        <v>0</v>
      </c>
      <c r="DA157" s="170">
        <f t="shared" ref="DA157:DA162" si="416">CY157*CZ157</f>
        <v>0</v>
      </c>
      <c r="DB157" s="165"/>
      <c r="DC157" s="111"/>
      <c r="DE157" s="169">
        <f>CY157*(1+$DI$97)</f>
        <v>0</v>
      </c>
      <c r="DF157" s="171">
        <f>CZ157*(1-$DI$99)</f>
        <v>0</v>
      </c>
      <c r="DG157" s="170">
        <f t="shared" ref="DG157:DG162" si="417">DE157*DF157</f>
        <v>0</v>
      </c>
      <c r="DH157" s="165"/>
      <c r="DI157" s="111"/>
      <c r="DK157" s="169">
        <f>DE157*(1+$DO$97)</f>
        <v>0</v>
      </c>
      <c r="DL157" s="171">
        <f>DF157*(1-$DO$99)</f>
        <v>0</v>
      </c>
      <c r="DM157" s="170">
        <f t="shared" ref="DM157:DM162" si="418">DK157*DL157</f>
        <v>0</v>
      </c>
      <c r="DN157" s="165"/>
      <c r="DO157" s="111"/>
      <c r="DQ157" s="169">
        <f>DK157*(1+$DU$97)</f>
        <v>0</v>
      </c>
      <c r="DR157" s="171">
        <f>DL157*(1-$DU$99)</f>
        <v>0</v>
      </c>
      <c r="DS157" s="170">
        <f t="shared" ref="DS157:DS162" si="419">DQ157*DR157</f>
        <v>0</v>
      </c>
      <c r="DT157" s="165"/>
      <c r="DU157" s="111"/>
      <c r="DZ157" s="111"/>
      <c r="EA157" s="726"/>
      <c r="EB157" s="486"/>
      <c r="EC157" s="150"/>
      <c r="ED157" s="144"/>
      <c r="EF157" s="163"/>
      <c r="EG157" s="162"/>
      <c r="EH157" s="162"/>
      <c r="EI157" s="162"/>
      <c r="EJ157" s="162"/>
      <c r="EK157" s="162"/>
      <c r="EL157" s="162"/>
      <c r="EM157" s="162"/>
      <c r="EN157" s="162"/>
      <c r="EO157" s="162"/>
      <c r="EP157" s="162"/>
      <c r="EQ157" s="162"/>
      <c r="ER157" s="161"/>
      <c r="ES157" s="159"/>
      <c r="ET157" s="160"/>
      <c r="EU157" s="160"/>
      <c r="EV157" s="111"/>
      <c r="EW157" s="111"/>
      <c r="EX157" s="159"/>
      <c r="EY157" s="112"/>
      <c r="EZ157" s="112"/>
      <c r="FD157" s="163"/>
      <c r="FE157" s="162"/>
      <c r="FF157" s="162"/>
      <c r="FG157" s="162"/>
      <c r="FH157" s="162"/>
      <c r="FI157" s="162"/>
      <c r="FJ157" s="162"/>
      <c r="FK157" s="162"/>
      <c r="FL157" s="162"/>
      <c r="FM157" s="162"/>
      <c r="FN157" s="162"/>
      <c r="FO157" s="162"/>
      <c r="FP157" s="161"/>
      <c r="FQ157" s="159"/>
      <c r="FR157" s="160"/>
      <c r="FS157" s="160"/>
      <c r="FT157" s="159"/>
      <c r="FU157" s="111"/>
      <c r="FV157" s="159"/>
      <c r="FW157" s="112"/>
      <c r="FX157" s="112"/>
    </row>
    <row r="158" spans="1:180" ht="17.25" customHeight="1" outlineLevel="2" x14ac:dyDescent="0.25">
      <c r="A158" s="150"/>
      <c r="B158" s="144"/>
      <c r="C158" s="913" t="str">
        <f t="shared" si="378"/>
        <v>SE19</v>
      </c>
      <c r="D158" s="935" t="s">
        <v>438</v>
      </c>
      <c r="E158" s="773"/>
      <c r="F158" s="773"/>
      <c r="G158" s="773"/>
      <c r="H158" s="831"/>
      <c r="I158" s="832"/>
      <c r="J158" s="1136" t="s">
        <v>306</v>
      </c>
      <c r="K158" s="1137" t="s">
        <v>306</v>
      </c>
      <c r="L158" s="834">
        <v>0</v>
      </c>
      <c r="M158" s="111"/>
      <c r="N158" s="696"/>
      <c r="O158" s="591"/>
      <c r="P158" s="478">
        <f t="shared" si="379"/>
        <v>0</v>
      </c>
      <c r="Q158" s="111"/>
      <c r="R158" s="111"/>
      <c r="S158" s="713">
        <f t="shared" si="380"/>
        <v>0</v>
      </c>
      <c r="T158" s="171">
        <f t="shared" si="381"/>
        <v>0</v>
      </c>
      <c r="U158" s="223">
        <f t="shared" si="382"/>
        <v>0</v>
      </c>
      <c r="V158" s="599"/>
      <c r="W158" s="714"/>
      <c r="Y158" s="713">
        <f t="shared" si="383"/>
        <v>0</v>
      </c>
      <c r="Z158" s="171">
        <f t="shared" si="384"/>
        <v>0</v>
      </c>
      <c r="AA158" s="223">
        <f t="shared" si="385"/>
        <v>0</v>
      </c>
      <c r="AB158" s="599"/>
      <c r="AC158" s="714"/>
      <c r="AE158" s="713">
        <f t="shared" si="386"/>
        <v>0</v>
      </c>
      <c r="AF158" s="171">
        <f t="shared" si="387"/>
        <v>0</v>
      </c>
      <c r="AG158" s="223">
        <f t="shared" si="388"/>
        <v>0</v>
      </c>
      <c r="AH158" s="599"/>
      <c r="AI158" s="714"/>
      <c r="AK158" s="713">
        <f t="shared" si="389"/>
        <v>0</v>
      </c>
      <c r="AL158" s="171">
        <f t="shared" si="390"/>
        <v>0</v>
      </c>
      <c r="AM158" s="223">
        <f t="shared" si="391"/>
        <v>0</v>
      </c>
      <c r="AN158" s="599"/>
      <c r="AO158" s="714"/>
      <c r="AT158" s="111"/>
      <c r="AU158" s="169">
        <f t="shared" si="392"/>
        <v>0</v>
      </c>
      <c r="AV158" s="171">
        <f t="shared" si="393"/>
        <v>0</v>
      </c>
      <c r="AW158" s="170">
        <f t="shared" si="394"/>
        <v>0</v>
      </c>
      <c r="AX158" s="165"/>
      <c r="AY158" s="111"/>
      <c r="BA158" s="169">
        <f t="shared" si="395"/>
        <v>0</v>
      </c>
      <c r="BB158" s="171">
        <f t="shared" si="396"/>
        <v>0</v>
      </c>
      <c r="BC158" s="170">
        <f t="shared" si="397"/>
        <v>0</v>
      </c>
      <c r="BD158" s="165"/>
      <c r="BE158" s="111"/>
      <c r="BG158" s="169">
        <f t="shared" si="398"/>
        <v>0</v>
      </c>
      <c r="BH158" s="171">
        <f t="shared" si="399"/>
        <v>0</v>
      </c>
      <c r="BI158" s="170">
        <f t="shared" si="400"/>
        <v>0</v>
      </c>
      <c r="BJ158" s="165"/>
      <c r="BK158" s="111"/>
      <c r="BM158" s="169">
        <f t="shared" si="401"/>
        <v>0</v>
      </c>
      <c r="BN158" s="171">
        <f t="shared" si="402"/>
        <v>0</v>
      </c>
      <c r="BO158" s="170">
        <f t="shared" si="403"/>
        <v>0</v>
      </c>
      <c r="BP158" s="165"/>
      <c r="BQ158" s="111"/>
      <c r="BV158" s="111"/>
      <c r="BW158" s="169">
        <f t="shared" si="404"/>
        <v>0</v>
      </c>
      <c r="BX158" s="171">
        <f t="shared" si="405"/>
        <v>0</v>
      </c>
      <c r="BY158" s="170">
        <f t="shared" si="406"/>
        <v>0</v>
      </c>
      <c r="BZ158" s="165"/>
      <c r="CA158" s="111"/>
      <c r="CC158" s="169">
        <f t="shared" si="407"/>
        <v>0</v>
      </c>
      <c r="CD158" s="171">
        <f t="shared" si="408"/>
        <v>0</v>
      </c>
      <c r="CE158" s="170">
        <f t="shared" si="409"/>
        <v>0</v>
      </c>
      <c r="CF158" s="165"/>
      <c r="CG158" s="111"/>
      <c r="CI158" s="169">
        <f t="shared" si="410"/>
        <v>0</v>
      </c>
      <c r="CJ158" s="171">
        <f t="shared" si="411"/>
        <v>0</v>
      </c>
      <c r="CK158" s="170">
        <f t="shared" si="412"/>
        <v>0</v>
      </c>
      <c r="CL158" s="165"/>
      <c r="CM158" s="111"/>
      <c r="CO158" s="169">
        <f t="shared" si="413"/>
        <v>0</v>
      </c>
      <c r="CP158" s="171">
        <f t="shared" si="414"/>
        <v>0</v>
      </c>
      <c r="CQ158" s="170">
        <f t="shared" si="415"/>
        <v>0</v>
      </c>
      <c r="CR158" s="165"/>
      <c r="CS158" s="111"/>
      <c r="CX158" s="111"/>
      <c r="CY158" s="169">
        <f t="shared" ref="CY158:CY162" si="420">CO158*(1+$DC$97)</f>
        <v>0</v>
      </c>
      <c r="CZ158" s="171">
        <f t="shared" ref="CZ158:CZ162" si="421">CP158*(1-$DC$99)</f>
        <v>0</v>
      </c>
      <c r="DA158" s="170">
        <f t="shared" si="416"/>
        <v>0</v>
      </c>
      <c r="DB158" s="165"/>
      <c r="DC158" s="111"/>
      <c r="DE158" s="169">
        <f t="shared" ref="DE158:DE162" si="422">CY158*(1+$DI$97)</f>
        <v>0</v>
      </c>
      <c r="DF158" s="171">
        <f t="shared" ref="DF158:DF162" si="423">CZ158*(1-$DI$99)</f>
        <v>0</v>
      </c>
      <c r="DG158" s="170">
        <f t="shared" si="417"/>
        <v>0</v>
      </c>
      <c r="DH158" s="165"/>
      <c r="DI158" s="111"/>
      <c r="DK158" s="169">
        <f t="shared" ref="DK158:DK162" si="424">DE158*(1+$DO$97)</f>
        <v>0</v>
      </c>
      <c r="DL158" s="171">
        <f t="shared" ref="DL158:DL162" si="425">DF158*(1-$DO$99)</f>
        <v>0</v>
      </c>
      <c r="DM158" s="170">
        <f t="shared" si="418"/>
        <v>0</v>
      </c>
      <c r="DN158" s="165"/>
      <c r="DO158" s="111"/>
      <c r="DQ158" s="169">
        <f t="shared" ref="DQ158:DQ162" si="426">DK158*(1+$DU$97)</f>
        <v>0</v>
      </c>
      <c r="DR158" s="171">
        <f t="shared" ref="DR158:DR162" si="427">DL158*(1-$DU$99)</f>
        <v>0</v>
      </c>
      <c r="DS158" s="170">
        <f t="shared" si="419"/>
        <v>0</v>
      </c>
      <c r="DT158" s="165"/>
      <c r="DU158" s="111"/>
      <c r="DZ158" s="111"/>
      <c r="EA158" s="726"/>
      <c r="EB158" s="486"/>
      <c r="EC158" s="150"/>
      <c r="ED158" s="144"/>
      <c r="EF158" s="163"/>
      <c r="EG158" s="162"/>
      <c r="EH158" s="162"/>
      <c r="EI158" s="162"/>
      <c r="EJ158" s="162"/>
      <c r="EK158" s="162"/>
      <c r="EL158" s="162"/>
      <c r="EM158" s="162"/>
      <c r="EN158" s="162"/>
      <c r="EO158" s="162"/>
      <c r="EP158" s="162"/>
      <c r="EQ158" s="162"/>
      <c r="ER158" s="161"/>
      <c r="ES158" s="159"/>
      <c r="ET158" s="160"/>
      <c r="EU158" s="160"/>
      <c r="EV158" s="111"/>
      <c r="EW158" s="111"/>
      <c r="EX158" s="159"/>
      <c r="EY158" s="112"/>
      <c r="EZ158" s="112"/>
      <c r="FD158" s="163"/>
      <c r="FE158" s="162"/>
      <c r="FF158" s="162"/>
      <c r="FG158" s="162"/>
      <c r="FH158" s="162"/>
      <c r="FI158" s="162"/>
      <c r="FJ158" s="162"/>
      <c r="FK158" s="162"/>
      <c r="FL158" s="162"/>
      <c r="FM158" s="162"/>
      <c r="FN158" s="162"/>
      <c r="FO158" s="162"/>
      <c r="FP158" s="161"/>
      <c r="FQ158" s="159"/>
      <c r="FR158" s="160"/>
      <c r="FS158" s="160"/>
      <c r="FT158" s="159"/>
      <c r="FU158" s="111"/>
      <c r="FV158" s="159"/>
      <c r="FW158" s="112"/>
      <c r="FX158" s="112"/>
    </row>
    <row r="159" spans="1:180" ht="18" customHeight="1" outlineLevel="2" x14ac:dyDescent="0.25">
      <c r="A159" s="150"/>
      <c r="B159" s="144"/>
      <c r="C159" s="915" t="str">
        <f t="shared" si="378"/>
        <v>SE20</v>
      </c>
      <c r="D159" s="941" t="s">
        <v>449</v>
      </c>
      <c r="E159" s="773"/>
      <c r="F159" s="773"/>
      <c r="G159" s="773"/>
      <c r="H159" s="831"/>
      <c r="I159" s="832"/>
      <c r="J159" s="1136" t="s">
        <v>306</v>
      </c>
      <c r="K159" s="1137" t="s">
        <v>306</v>
      </c>
      <c r="L159" s="834">
        <v>0</v>
      </c>
      <c r="M159" s="111"/>
      <c r="N159" s="696"/>
      <c r="O159" s="591"/>
      <c r="P159" s="478">
        <f t="shared" si="379"/>
        <v>0</v>
      </c>
      <c r="Q159" s="111"/>
      <c r="R159" s="111"/>
      <c r="S159" s="713">
        <f t="shared" si="380"/>
        <v>0</v>
      </c>
      <c r="T159" s="171">
        <f t="shared" si="381"/>
        <v>0</v>
      </c>
      <c r="U159" s="223">
        <f t="shared" si="382"/>
        <v>0</v>
      </c>
      <c r="V159" s="599"/>
      <c r="W159" s="714"/>
      <c r="Y159" s="713">
        <f t="shared" si="383"/>
        <v>0</v>
      </c>
      <c r="Z159" s="171">
        <f t="shared" si="384"/>
        <v>0</v>
      </c>
      <c r="AA159" s="223">
        <f t="shared" si="385"/>
        <v>0</v>
      </c>
      <c r="AB159" s="599"/>
      <c r="AC159" s="714"/>
      <c r="AE159" s="713">
        <f t="shared" si="386"/>
        <v>0</v>
      </c>
      <c r="AF159" s="171">
        <f t="shared" si="387"/>
        <v>0</v>
      </c>
      <c r="AG159" s="223">
        <f t="shared" si="388"/>
        <v>0</v>
      </c>
      <c r="AH159" s="599"/>
      <c r="AI159" s="714"/>
      <c r="AK159" s="713">
        <f t="shared" si="389"/>
        <v>0</v>
      </c>
      <c r="AL159" s="171">
        <f t="shared" si="390"/>
        <v>0</v>
      </c>
      <c r="AM159" s="223">
        <f t="shared" si="391"/>
        <v>0</v>
      </c>
      <c r="AN159" s="599"/>
      <c r="AO159" s="714"/>
      <c r="AT159" s="111"/>
      <c r="AU159" s="169">
        <f t="shared" si="392"/>
        <v>0</v>
      </c>
      <c r="AV159" s="171">
        <f t="shared" si="393"/>
        <v>0</v>
      </c>
      <c r="AW159" s="170">
        <f t="shared" si="394"/>
        <v>0</v>
      </c>
      <c r="AX159" s="165"/>
      <c r="AY159" s="111"/>
      <c r="BA159" s="169">
        <f t="shared" si="395"/>
        <v>0</v>
      </c>
      <c r="BB159" s="171">
        <f t="shared" si="396"/>
        <v>0</v>
      </c>
      <c r="BC159" s="170">
        <f t="shared" si="397"/>
        <v>0</v>
      </c>
      <c r="BD159" s="165"/>
      <c r="BE159" s="111"/>
      <c r="BG159" s="169">
        <f t="shared" si="398"/>
        <v>0</v>
      </c>
      <c r="BH159" s="171">
        <f t="shared" si="399"/>
        <v>0</v>
      </c>
      <c r="BI159" s="170">
        <f t="shared" si="400"/>
        <v>0</v>
      </c>
      <c r="BJ159" s="165"/>
      <c r="BK159" s="111"/>
      <c r="BM159" s="169">
        <f t="shared" si="401"/>
        <v>0</v>
      </c>
      <c r="BN159" s="171">
        <f t="shared" si="402"/>
        <v>0</v>
      </c>
      <c r="BO159" s="170">
        <f t="shared" si="403"/>
        <v>0</v>
      </c>
      <c r="BP159" s="165"/>
      <c r="BQ159" s="111"/>
      <c r="BV159" s="111"/>
      <c r="BW159" s="169">
        <f t="shared" si="404"/>
        <v>0</v>
      </c>
      <c r="BX159" s="171">
        <f t="shared" si="405"/>
        <v>0</v>
      </c>
      <c r="BY159" s="170">
        <f t="shared" si="406"/>
        <v>0</v>
      </c>
      <c r="BZ159" s="165"/>
      <c r="CA159" s="111"/>
      <c r="CC159" s="169">
        <f t="shared" si="407"/>
        <v>0</v>
      </c>
      <c r="CD159" s="171">
        <f t="shared" si="408"/>
        <v>0</v>
      </c>
      <c r="CE159" s="170">
        <f t="shared" si="409"/>
        <v>0</v>
      </c>
      <c r="CF159" s="165"/>
      <c r="CG159" s="111"/>
      <c r="CI159" s="169">
        <f t="shared" si="410"/>
        <v>0</v>
      </c>
      <c r="CJ159" s="171">
        <f t="shared" si="411"/>
        <v>0</v>
      </c>
      <c r="CK159" s="170">
        <f t="shared" si="412"/>
        <v>0</v>
      </c>
      <c r="CL159" s="165"/>
      <c r="CM159" s="111"/>
      <c r="CO159" s="169">
        <f t="shared" si="413"/>
        <v>0</v>
      </c>
      <c r="CP159" s="171">
        <f t="shared" si="414"/>
        <v>0</v>
      </c>
      <c r="CQ159" s="170">
        <f t="shared" si="415"/>
        <v>0</v>
      </c>
      <c r="CR159" s="165"/>
      <c r="CS159" s="111"/>
      <c r="CX159" s="111"/>
      <c r="CY159" s="169">
        <f t="shared" si="420"/>
        <v>0</v>
      </c>
      <c r="CZ159" s="171">
        <f t="shared" si="421"/>
        <v>0</v>
      </c>
      <c r="DA159" s="170">
        <f t="shared" si="416"/>
        <v>0</v>
      </c>
      <c r="DB159" s="165"/>
      <c r="DC159" s="111"/>
      <c r="DE159" s="169">
        <f t="shared" si="422"/>
        <v>0</v>
      </c>
      <c r="DF159" s="171">
        <f t="shared" si="423"/>
        <v>0</v>
      </c>
      <c r="DG159" s="170">
        <f t="shared" si="417"/>
        <v>0</v>
      </c>
      <c r="DH159" s="165"/>
      <c r="DI159" s="111"/>
      <c r="DK159" s="169">
        <f t="shared" si="424"/>
        <v>0</v>
      </c>
      <c r="DL159" s="171">
        <f t="shared" si="425"/>
        <v>0</v>
      </c>
      <c r="DM159" s="170">
        <f t="shared" si="418"/>
        <v>0</v>
      </c>
      <c r="DN159" s="165"/>
      <c r="DO159" s="111"/>
      <c r="DQ159" s="169">
        <f t="shared" si="426"/>
        <v>0</v>
      </c>
      <c r="DR159" s="171">
        <f t="shared" si="427"/>
        <v>0</v>
      </c>
      <c r="DS159" s="170">
        <f t="shared" si="419"/>
        <v>0</v>
      </c>
      <c r="DT159" s="165"/>
      <c r="DU159" s="111"/>
      <c r="DZ159" s="111"/>
      <c r="EA159" s="726"/>
      <c r="EB159" s="486"/>
      <c r="EC159" s="150"/>
      <c r="ED159" s="144"/>
      <c r="EF159" s="163"/>
      <c r="EG159" s="162"/>
      <c r="EH159" s="162"/>
      <c r="EI159" s="162"/>
      <c r="EJ159" s="162"/>
      <c r="EK159" s="162"/>
      <c r="EL159" s="162"/>
      <c r="EM159" s="162"/>
      <c r="EN159" s="162"/>
      <c r="EO159" s="162"/>
      <c r="EP159" s="162"/>
      <c r="EQ159" s="162"/>
      <c r="ER159" s="161"/>
      <c r="ES159" s="159"/>
      <c r="ET159" s="160"/>
      <c r="EU159" s="160"/>
      <c r="EV159" s="111"/>
      <c r="EW159" s="111"/>
      <c r="EX159" s="159"/>
      <c r="EY159" s="112"/>
      <c r="EZ159" s="112"/>
      <c r="FD159" s="163"/>
      <c r="FE159" s="162"/>
      <c r="FF159" s="162"/>
      <c r="FG159" s="162"/>
      <c r="FH159" s="162"/>
      <c r="FI159" s="162"/>
      <c r="FJ159" s="162"/>
      <c r="FK159" s="162"/>
      <c r="FL159" s="162"/>
      <c r="FM159" s="162"/>
      <c r="FN159" s="162"/>
      <c r="FO159" s="162"/>
      <c r="FP159" s="161"/>
      <c r="FQ159" s="159"/>
      <c r="FR159" s="160"/>
      <c r="FS159" s="160"/>
      <c r="FT159" s="159"/>
      <c r="FU159" s="111"/>
      <c r="FV159" s="159"/>
      <c r="FW159" s="112"/>
      <c r="FX159" s="112"/>
    </row>
    <row r="160" spans="1:180" ht="15.75" customHeight="1" outlineLevel="2" x14ac:dyDescent="0.25">
      <c r="A160" s="150"/>
      <c r="B160" s="144"/>
      <c r="C160" s="913" t="str">
        <f t="shared" si="378"/>
        <v>SE21</v>
      </c>
      <c r="D160" s="938" t="s">
        <v>450</v>
      </c>
      <c r="E160" s="773"/>
      <c r="F160" s="773"/>
      <c r="G160" s="773"/>
      <c r="H160" s="831"/>
      <c r="I160" s="832"/>
      <c r="J160" s="1136" t="s">
        <v>306</v>
      </c>
      <c r="K160" s="1137" t="s">
        <v>306</v>
      </c>
      <c r="L160" s="834">
        <v>0</v>
      </c>
      <c r="M160" s="111"/>
      <c r="N160" s="696"/>
      <c r="O160" s="591"/>
      <c r="P160" s="478">
        <f t="shared" si="379"/>
        <v>0</v>
      </c>
      <c r="Q160" s="111"/>
      <c r="R160" s="111"/>
      <c r="S160" s="713">
        <f t="shared" si="380"/>
        <v>0</v>
      </c>
      <c r="T160" s="171">
        <f t="shared" si="381"/>
        <v>0</v>
      </c>
      <c r="U160" s="223">
        <f t="shared" si="382"/>
        <v>0</v>
      </c>
      <c r="V160" s="599"/>
      <c r="W160" s="714"/>
      <c r="Y160" s="713">
        <f t="shared" si="383"/>
        <v>0</v>
      </c>
      <c r="Z160" s="171">
        <f t="shared" si="384"/>
        <v>0</v>
      </c>
      <c r="AA160" s="223">
        <f t="shared" si="385"/>
        <v>0</v>
      </c>
      <c r="AB160" s="599"/>
      <c r="AC160" s="714"/>
      <c r="AE160" s="713">
        <f t="shared" si="386"/>
        <v>0</v>
      </c>
      <c r="AF160" s="171">
        <f t="shared" si="387"/>
        <v>0</v>
      </c>
      <c r="AG160" s="223">
        <f t="shared" si="388"/>
        <v>0</v>
      </c>
      <c r="AH160" s="599"/>
      <c r="AI160" s="714"/>
      <c r="AK160" s="713">
        <f t="shared" si="389"/>
        <v>0</v>
      </c>
      <c r="AL160" s="171">
        <f t="shared" si="390"/>
        <v>0</v>
      </c>
      <c r="AM160" s="223">
        <f t="shared" si="391"/>
        <v>0</v>
      </c>
      <c r="AN160" s="599"/>
      <c r="AO160" s="714"/>
      <c r="AT160" s="111"/>
      <c r="AU160" s="169">
        <f t="shared" si="392"/>
        <v>0</v>
      </c>
      <c r="AV160" s="171">
        <f t="shared" si="393"/>
        <v>0</v>
      </c>
      <c r="AW160" s="170">
        <f t="shared" si="394"/>
        <v>0</v>
      </c>
      <c r="AX160" s="165"/>
      <c r="AY160" s="111"/>
      <c r="BA160" s="169">
        <f t="shared" si="395"/>
        <v>0</v>
      </c>
      <c r="BB160" s="171">
        <f t="shared" si="396"/>
        <v>0</v>
      </c>
      <c r="BC160" s="170">
        <f t="shared" si="397"/>
        <v>0</v>
      </c>
      <c r="BD160" s="165"/>
      <c r="BE160" s="111"/>
      <c r="BG160" s="169">
        <f t="shared" si="398"/>
        <v>0</v>
      </c>
      <c r="BH160" s="171">
        <f t="shared" si="399"/>
        <v>0</v>
      </c>
      <c r="BI160" s="170">
        <f t="shared" si="400"/>
        <v>0</v>
      </c>
      <c r="BJ160" s="165"/>
      <c r="BK160" s="111"/>
      <c r="BM160" s="169">
        <f t="shared" si="401"/>
        <v>0</v>
      </c>
      <c r="BN160" s="171">
        <f t="shared" si="402"/>
        <v>0</v>
      </c>
      <c r="BO160" s="170">
        <f t="shared" si="403"/>
        <v>0</v>
      </c>
      <c r="BP160" s="165"/>
      <c r="BQ160" s="111"/>
      <c r="BV160" s="111"/>
      <c r="BW160" s="169">
        <f t="shared" si="404"/>
        <v>0</v>
      </c>
      <c r="BX160" s="171">
        <f t="shared" si="405"/>
        <v>0</v>
      </c>
      <c r="BY160" s="170">
        <f t="shared" si="406"/>
        <v>0</v>
      </c>
      <c r="BZ160" s="165"/>
      <c r="CA160" s="111"/>
      <c r="CC160" s="169">
        <f t="shared" si="407"/>
        <v>0</v>
      </c>
      <c r="CD160" s="171">
        <f t="shared" si="408"/>
        <v>0</v>
      </c>
      <c r="CE160" s="170">
        <f t="shared" si="409"/>
        <v>0</v>
      </c>
      <c r="CF160" s="165"/>
      <c r="CG160" s="111"/>
      <c r="CI160" s="169">
        <f t="shared" si="410"/>
        <v>0</v>
      </c>
      <c r="CJ160" s="171">
        <f t="shared" si="411"/>
        <v>0</v>
      </c>
      <c r="CK160" s="170">
        <f t="shared" si="412"/>
        <v>0</v>
      </c>
      <c r="CL160" s="165"/>
      <c r="CM160" s="111"/>
      <c r="CO160" s="169">
        <f t="shared" si="413"/>
        <v>0</v>
      </c>
      <c r="CP160" s="171">
        <f t="shared" si="414"/>
        <v>0</v>
      </c>
      <c r="CQ160" s="170">
        <f t="shared" si="415"/>
        <v>0</v>
      </c>
      <c r="CR160" s="165"/>
      <c r="CS160" s="111"/>
      <c r="CX160" s="111"/>
      <c r="CY160" s="169">
        <f t="shared" si="420"/>
        <v>0</v>
      </c>
      <c r="CZ160" s="171">
        <f t="shared" si="421"/>
        <v>0</v>
      </c>
      <c r="DA160" s="170">
        <f t="shared" si="416"/>
        <v>0</v>
      </c>
      <c r="DB160" s="165"/>
      <c r="DC160" s="111"/>
      <c r="DE160" s="169">
        <f t="shared" si="422"/>
        <v>0</v>
      </c>
      <c r="DF160" s="171">
        <f t="shared" si="423"/>
        <v>0</v>
      </c>
      <c r="DG160" s="170">
        <f t="shared" si="417"/>
        <v>0</v>
      </c>
      <c r="DH160" s="165"/>
      <c r="DI160" s="111"/>
      <c r="DK160" s="169">
        <f t="shared" si="424"/>
        <v>0</v>
      </c>
      <c r="DL160" s="171">
        <f t="shared" si="425"/>
        <v>0</v>
      </c>
      <c r="DM160" s="170">
        <f t="shared" si="418"/>
        <v>0</v>
      </c>
      <c r="DN160" s="165"/>
      <c r="DO160" s="111"/>
      <c r="DQ160" s="169">
        <f t="shared" si="426"/>
        <v>0</v>
      </c>
      <c r="DR160" s="171">
        <f t="shared" si="427"/>
        <v>0</v>
      </c>
      <c r="DS160" s="170">
        <f t="shared" si="419"/>
        <v>0</v>
      </c>
      <c r="DT160" s="165"/>
      <c r="DU160" s="111"/>
      <c r="DZ160" s="111"/>
      <c r="EA160" s="726"/>
      <c r="EB160" s="486"/>
      <c r="EC160" s="150"/>
      <c r="ED160" s="144"/>
      <c r="EF160" s="163"/>
      <c r="EG160" s="162"/>
      <c r="EH160" s="162"/>
      <c r="EI160" s="162"/>
      <c r="EJ160" s="162"/>
      <c r="EK160" s="162"/>
      <c r="EL160" s="162"/>
      <c r="EM160" s="162"/>
      <c r="EN160" s="162"/>
      <c r="EO160" s="162"/>
      <c r="EP160" s="162"/>
      <c r="EQ160" s="162"/>
      <c r="ER160" s="161"/>
      <c r="ES160" s="159"/>
      <c r="ET160" s="160"/>
      <c r="EU160" s="160"/>
      <c r="EV160" s="111"/>
      <c r="EW160" s="111"/>
      <c r="EX160" s="159"/>
      <c r="EY160" s="112"/>
      <c r="EZ160" s="112"/>
      <c r="FD160" s="163"/>
      <c r="FE160" s="162"/>
      <c r="FF160" s="162"/>
      <c r="FG160" s="162"/>
      <c r="FH160" s="162"/>
      <c r="FI160" s="162"/>
      <c r="FJ160" s="162"/>
      <c r="FK160" s="162"/>
      <c r="FL160" s="162"/>
      <c r="FM160" s="162"/>
      <c r="FN160" s="162"/>
      <c r="FO160" s="162"/>
      <c r="FP160" s="161"/>
      <c r="FQ160" s="159"/>
      <c r="FR160" s="160"/>
      <c r="FS160" s="160"/>
      <c r="FT160" s="159"/>
      <c r="FU160" s="111"/>
      <c r="FV160" s="159"/>
      <c r="FW160" s="112"/>
      <c r="FX160" s="112"/>
    </row>
    <row r="161" spans="1:180" ht="21" customHeight="1" outlineLevel="2" x14ac:dyDescent="0.25">
      <c r="A161" s="150"/>
      <c r="B161" s="144"/>
      <c r="C161" s="913" t="str">
        <f t="shared" si="378"/>
        <v>SE22</v>
      </c>
      <c r="D161" s="938" t="s">
        <v>440</v>
      </c>
      <c r="E161" s="773"/>
      <c r="F161" s="773"/>
      <c r="G161" s="773"/>
      <c r="H161" s="831"/>
      <c r="I161" s="832"/>
      <c r="J161" s="1136" t="s">
        <v>306</v>
      </c>
      <c r="K161" s="1137" t="s">
        <v>306</v>
      </c>
      <c r="L161" s="834">
        <v>0</v>
      </c>
      <c r="M161" s="111"/>
      <c r="N161" s="696"/>
      <c r="O161" s="591"/>
      <c r="P161" s="478">
        <f t="shared" si="379"/>
        <v>0</v>
      </c>
      <c r="Q161" s="111"/>
      <c r="R161" s="111"/>
      <c r="S161" s="713">
        <f t="shared" si="380"/>
        <v>0</v>
      </c>
      <c r="T161" s="171">
        <f t="shared" si="381"/>
        <v>0</v>
      </c>
      <c r="U161" s="223">
        <f t="shared" si="382"/>
        <v>0</v>
      </c>
      <c r="V161" s="599"/>
      <c r="W161" s="714"/>
      <c r="Y161" s="713">
        <f t="shared" si="383"/>
        <v>0</v>
      </c>
      <c r="Z161" s="171">
        <f t="shared" si="384"/>
        <v>0</v>
      </c>
      <c r="AA161" s="223">
        <f t="shared" si="385"/>
        <v>0</v>
      </c>
      <c r="AB161" s="599"/>
      <c r="AC161" s="714"/>
      <c r="AE161" s="713">
        <f t="shared" si="386"/>
        <v>0</v>
      </c>
      <c r="AF161" s="171">
        <f t="shared" si="387"/>
        <v>0</v>
      </c>
      <c r="AG161" s="223">
        <f t="shared" si="388"/>
        <v>0</v>
      </c>
      <c r="AH161" s="599"/>
      <c r="AI161" s="714"/>
      <c r="AK161" s="713">
        <f t="shared" si="389"/>
        <v>0</v>
      </c>
      <c r="AL161" s="171">
        <f t="shared" si="390"/>
        <v>0</v>
      </c>
      <c r="AM161" s="223">
        <f t="shared" si="391"/>
        <v>0</v>
      </c>
      <c r="AN161" s="599"/>
      <c r="AO161" s="714"/>
      <c r="AT161" s="111"/>
      <c r="AU161" s="169">
        <f t="shared" si="392"/>
        <v>0</v>
      </c>
      <c r="AV161" s="171">
        <f t="shared" si="393"/>
        <v>0</v>
      </c>
      <c r="AW161" s="170">
        <f t="shared" si="394"/>
        <v>0</v>
      </c>
      <c r="AX161" s="165"/>
      <c r="AY161" s="111"/>
      <c r="BA161" s="169">
        <f t="shared" si="395"/>
        <v>0</v>
      </c>
      <c r="BB161" s="171">
        <f t="shared" si="396"/>
        <v>0</v>
      </c>
      <c r="BC161" s="170">
        <f t="shared" si="397"/>
        <v>0</v>
      </c>
      <c r="BD161" s="165"/>
      <c r="BE161" s="111"/>
      <c r="BG161" s="169">
        <f t="shared" si="398"/>
        <v>0</v>
      </c>
      <c r="BH161" s="171">
        <f t="shared" si="399"/>
        <v>0</v>
      </c>
      <c r="BI161" s="170">
        <f t="shared" si="400"/>
        <v>0</v>
      </c>
      <c r="BJ161" s="165"/>
      <c r="BK161" s="111"/>
      <c r="BM161" s="169">
        <f t="shared" si="401"/>
        <v>0</v>
      </c>
      <c r="BN161" s="171">
        <f t="shared" si="402"/>
        <v>0</v>
      </c>
      <c r="BO161" s="170">
        <f t="shared" si="403"/>
        <v>0</v>
      </c>
      <c r="BP161" s="165"/>
      <c r="BQ161" s="111"/>
      <c r="BV161" s="111"/>
      <c r="BW161" s="169">
        <f t="shared" si="404"/>
        <v>0</v>
      </c>
      <c r="BX161" s="171">
        <f t="shared" si="405"/>
        <v>0</v>
      </c>
      <c r="BY161" s="170">
        <f t="shared" si="406"/>
        <v>0</v>
      </c>
      <c r="BZ161" s="165"/>
      <c r="CA161" s="111"/>
      <c r="CC161" s="169">
        <f t="shared" si="407"/>
        <v>0</v>
      </c>
      <c r="CD161" s="171">
        <f t="shared" si="408"/>
        <v>0</v>
      </c>
      <c r="CE161" s="170">
        <f t="shared" si="409"/>
        <v>0</v>
      </c>
      <c r="CF161" s="165"/>
      <c r="CG161" s="111"/>
      <c r="CI161" s="169">
        <f t="shared" si="410"/>
        <v>0</v>
      </c>
      <c r="CJ161" s="171">
        <f t="shared" si="411"/>
        <v>0</v>
      </c>
      <c r="CK161" s="170">
        <f t="shared" si="412"/>
        <v>0</v>
      </c>
      <c r="CL161" s="165"/>
      <c r="CM161" s="111"/>
      <c r="CO161" s="169">
        <f t="shared" si="413"/>
        <v>0</v>
      </c>
      <c r="CP161" s="171">
        <f t="shared" si="414"/>
        <v>0</v>
      </c>
      <c r="CQ161" s="170">
        <f t="shared" si="415"/>
        <v>0</v>
      </c>
      <c r="CR161" s="165"/>
      <c r="CS161" s="111"/>
      <c r="CX161" s="111"/>
      <c r="CY161" s="169">
        <f t="shared" si="420"/>
        <v>0</v>
      </c>
      <c r="CZ161" s="171">
        <f t="shared" si="421"/>
        <v>0</v>
      </c>
      <c r="DA161" s="170">
        <f t="shared" si="416"/>
        <v>0</v>
      </c>
      <c r="DB161" s="165"/>
      <c r="DC161" s="111"/>
      <c r="DE161" s="169">
        <f t="shared" si="422"/>
        <v>0</v>
      </c>
      <c r="DF161" s="171">
        <f t="shared" si="423"/>
        <v>0</v>
      </c>
      <c r="DG161" s="170">
        <f t="shared" si="417"/>
        <v>0</v>
      </c>
      <c r="DH161" s="165"/>
      <c r="DI161" s="111"/>
      <c r="DK161" s="169">
        <f t="shared" si="424"/>
        <v>0</v>
      </c>
      <c r="DL161" s="171">
        <f t="shared" si="425"/>
        <v>0</v>
      </c>
      <c r="DM161" s="170">
        <f t="shared" si="418"/>
        <v>0</v>
      </c>
      <c r="DN161" s="165"/>
      <c r="DO161" s="111"/>
      <c r="DQ161" s="169">
        <f t="shared" si="426"/>
        <v>0</v>
      </c>
      <c r="DR161" s="171">
        <f t="shared" si="427"/>
        <v>0</v>
      </c>
      <c r="DS161" s="170">
        <f t="shared" si="419"/>
        <v>0</v>
      </c>
      <c r="DT161" s="165"/>
      <c r="DU161" s="111"/>
      <c r="DZ161" s="111"/>
      <c r="EA161" s="726"/>
      <c r="EB161" s="486"/>
      <c r="EC161" s="150"/>
      <c r="ED161" s="144"/>
      <c r="EF161" s="163"/>
      <c r="EG161" s="162"/>
      <c r="EH161" s="162"/>
      <c r="EI161" s="162"/>
      <c r="EJ161" s="162"/>
      <c r="EK161" s="162"/>
      <c r="EL161" s="162"/>
      <c r="EM161" s="162"/>
      <c r="EN161" s="162"/>
      <c r="EO161" s="162"/>
      <c r="EP161" s="162"/>
      <c r="EQ161" s="162"/>
      <c r="ER161" s="161"/>
      <c r="ES161" s="159"/>
      <c r="ET161" s="160"/>
      <c r="EU161" s="160"/>
      <c r="EV161" s="111"/>
      <c r="EW161" s="111"/>
      <c r="EX161" s="159"/>
      <c r="EY161" s="112"/>
      <c r="EZ161" s="112"/>
      <c r="FD161" s="163"/>
      <c r="FE161" s="162"/>
      <c r="FF161" s="162"/>
      <c r="FG161" s="162"/>
      <c r="FH161" s="162"/>
      <c r="FI161" s="162"/>
      <c r="FJ161" s="162"/>
      <c r="FK161" s="162"/>
      <c r="FL161" s="162"/>
      <c r="FM161" s="162"/>
      <c r="FN161" s="162"/>
      <c r="FO161" s="162"/>
      <c r="FP161" s="161"/>
      <c r="FQ161" s="159"/>
      <c r="FR161" s="160"/>
      <c r="FS161" s="160"/>
      <c r="FT161" s="159"/>
      <c r="FU161" s="111"/>
      <c r="FV161" s="159"/>
      <c r="FW161" s="112"/>
      <c r="FX161" s="112"/>
    </row>
    <row r="162" spans="1:180" ht="21" customHeight="1" outlineLevel="2" x14ac:dyDescent="0.25">
      <c r="A162" s="150"/>
      <c r="B162" s="144"/>
      <c r="C162" s="915" t="str">
        <f t="shared" si="378"/>
        <v>SE23</v>
      </c>
      <c r="D162" s="941" t="s">
        <v>451</v>
      </c>
      <c r="E162" s="762"/>
      <c r="F162" s="762"/>
      <c r="G162" s="762"/>
      <c r="H162" s="825"/>
      <c r="I162" s="826"/>
      <c r="J162" s="1136" t="s">
        <v>306</v>
      </c>
      <c r="K162" s="1137" t="s">
        <v>306</v>
      </c>
      <c r="L162" s="828">
        <v>0</v>
      </c>
      <c r="M162" s="111"/>
      <c r="N162" s="696"/>
      <c r="O162" s="591"/>
      <c r="P162" s="478">
        <f t="shared" si="379"/>
        <v>0</v>
      </c>
      <c r="Q162" s="111"/>
      <c r="R162" s="111"/>
      <c r="S162" s="713">
        <f t="shared" si="380"/>
        <v>0</v>
      </c>
      <c r="T162" s="171">
        <f t="shared" si="381"/>
        <v>0</v>
      </c>
      <c r="U162" s="223">
        <f t="shared" si="382"/>
        <v>0</v>
      </c>
      <c r="V162" s="599"/>
      <c r="W162" s="714"/>
      <c r="Y162" s="713">
        <f t="shared" si="383"/>
        <v>0</v>
      </c>
      <c r="Z162" s="171">
        <f t="shared" si="384"/>
        <v>0</v>
      </c>
      <c r="AA162" s="223">
        <f t="shared" si="385"/>
        <v>0</v>
      </c>
      <c r="AB162" s="599"/>
      <c r="AC162" s="714"/>
      <c r="AE162" s="713">
        <f t="shared" si="386"/>
        <v>0</v>
      </c>
      <c r="AF162" s="171">
        <f t="shared" si="387"/>
        <v>0</v>
      </c>
      <c r="AG162" s="223">
        <f t="shared" si="388"/>
        <v>0</v>
      </c>
      <c r="AH162" s="599"/>
      <c r="AI162" s="714"/>
      <c r="AK162" s="713">
        <f t="shared" si="389"/>
        <v>0</v>
      </c>
      <c r="AL162" s="171">
        <f t="shared" si="390"/>
        <v>0</v>
      </c>
      <c r="AM162" s="223">
        <f t="shared" si="391"/>
        <v>0</v>
      </c>
      <c r="AN162" s="599"/>
      <c r="AO162" s="714"/>
      <c r="AT162" s="111"/>
      <c r="AU162" s="169">
        <f t="shared" si="392"/>
        <v>0</v>
      </c>
      <c r="AV162" s="171">
        <f t="shared" si="393"/>
        <v>0</v>
      </c>
      <c r="AW162" s="170">
        <f t="shared" si="394"/>
        <v>0</v>
      </c>
      <c r="AX162" s="165"/>
      <c r="AY162" s="111"/>
      <c r="BA162" s="169">
        <f t="shared" si="395"/>
        <v>0</v>
      </c>
      <c r="BB162" s="171">
        <f t="shared" si="396"/>
        <v>0</v>
      </c>
      <c r="BC162" s="170">
        <f t="shared" si="397"/>
        <v>0</v>
      </c>
      <c r="BD162" s="165"/>
      <c r="BE162" s="111"/>
      <c r="BG162" s="169">
        <f t="shared" si="398"/>
        <v>0</v>
      </c>
      <c r="BH162" s="171">
        <f t="shared" si="399"/>
        <v>0</v>
      </c>
      <c r="BI162" s="170">
        <f t="shared" si="400"/>
        <v>0</v>
      </c>
      <c r="BJ162" s="165"/>
      <c r="BK162" s="111"/>
      <c r="BM162" s="169">
        <f t="shared" si="401"/>
        <v>0</v>
      </c>
      <c r="BN162" s="171">
        <f t="shared" si="402"/>
        <v>0</v>
      </c>
      <c r="BO162" s="170">
        <f t="shared" si="403"/>
        <v>0</v>
      </c>
      <c r="BP162" s="165"/>
      <c r="BQ162" s="111"/>
      <c r="BV162" s="111"/>
      <c r="BW162" s="169">
        <f t="shared" si="404"/>
        <v>0</v>
      </c>
      <c r="BX162" s="171">
        <f t="shared" si="405"/>
        <v>0</v>
      </c>
      <c r="BY162" s="170">
        <f t="shared" si="406"/>
        <v>0</v>
      </c>
      <c r="BZ162" s="165"/>
      <c r="CA162" s="111"/>
      <c r="CC162" s="169">
        <f t="shared" si="407"/>
        <v>0</v>
      </c>
      <c r="CD162" s="171">
        <f t="shared" si="408"/>
        <v>0</v>
      </c>
      <c r="CE162" s="170">
        <f t="shared" si="409"/>
        <v>0</v>
      </c>
      <c r="CF162" s="165"/>
      <c r="CG162" s="111"/>
      <c r="CI162" s="169">
        <f t="shared" si="410"/>
        <v>0</v>
      </c>
      <c r="CJ162" s="171">
        <f t="shared" si="411"/>
        <v>0</v>
      </c>
      <c r="CK162" s="170">
        <f t="shared" si="412"/>
        <v>0</v>
      </c>
      <c r="CL162" s="165"/>
      <c r="CM162" s="111"/>
      <c r="CO162" s="169">
        <f t="shared" si="413"/>
        <v>0</v>
      </c>
      <c r="CP162" s="171">
        <f t="shared" si="414"/>
        <v>0</v>
      </c>
      <c r="CQ162" s="170">
        <f t="shared" si="415"/>
        <v>0</v>
      </c>
      <c r="CR162" s="165"/>
      <c r="CS162" s="111"/>
      <c r="CX162" s="111"/>
      <c r="CY162" s="169">
        <f t="shared" si="420"/>
        <v>0</v>
      </c>
      <c r="CZ162" s="171">
        <f t="shared" si="421"/>
        <v>0</v>
      </c>
      <c r="DA162" s="170">
        <f t="shared" si="416"/>
        <v>0</v>
      </c>
      <c r="DB162" s="165"/>
      <c r="DC162" s="111"/>
      <c r="DE162" s="169">
        <f t="shared" si="422"/>
        <v>0</v>
      </c>
      <c r="DF162" s="171">
        <f t="shared" si="423"/>
        <v>0</v>
      </c>
      <c r="DG162" s="170">
        <f t="shared" si="417"/>
        <v>0</v>
      </c>
      <c r="DH162" s="165"/>
      <c r="DI162" s="111"/>
      <c r="DK162" s="169">
        <f t="shared" si="424"/>
        <v>0</v>
      </c>
      <c r="DL162" s="171">
        <f t="shared" si="425"/>
        <v>0</v>
      </c>
      <c r="DM162" s="170">
        <f t="shared" si="418"/>
        <v>0</v>
      </c>
      <c r="DN162" s="165"/>
      <c r="DO162" s="111"/>
      <c r="DQ162" s="169">
        <f t="shared" si="426"/>
        <v>0</v>
      </c>
      <c r="DR162" s="171">
        <f t="shared" si="427"/>
        <v>0</v>
      </c>
      <c r="DS162" s="170">
        <f t="shared" si="419"/>
        <v>0</v>
      </c>
      <c r="DT162" s="165"/>
      <c r="DU162" s="111"/>
      <c r="DZ162" s="111"/>
      <c r="EA162" s="726"/>
      <c r="EB162" s="486"/>
      <c r="EC162" s="150"/>
      <c r="ED162" s="144"/>
      <c r="EF162" s="163"/>
      <c r="EG162" s="162"/>
      <c r="EH162" s="162"/>
      <c r="EI162" s="162"/>
      <c r="EJ162" s="162"/>
      <c r="EK162" s="162"/>
      <c r="EL162" s="162"/>
      <c r="EM162" s="162"/>
      <c r="EN162" s="162"/>
      <c r="EO162" s="162"/>
      <c r="EP162" s="162"/>
      <c r="EQ162" s="162"/>
      <c r="ER162" s="161"/>
      <c r="ES162" s="159"/>
      <c r="ET162" s="160"/>
      <c r="EU162" s="160"/>
      <c r="EV162" s="111"/>
      <c r="EW162" s="111"/>
      <c r="EX162" s="159"/>
      <c r="EY162" s="112"/>
      <c r="EZ162" s="112"/>
      <c r="FD162" s="163"/>
      <c r="FE162" s="162"/>
      <c r="FF162" s="162"/>
      <c r="FG162" s="162"/>
      <c r="FH162" s="162"/>
      <c r="FI162" s="162"/>
      <c r="FJ162" s="162"/>
      <c r="FK162" s="162"/>
      <c r="FL162" s="162"/>
      <c r="FM162" s="162"/>
      <c r="FN162" s="162"/>
      <c r="FO162" s="162"/>
      <c r="FP162" s="161"/>
      <c r="FQ162" s="159"/>
      <c r="FR162" s="160"/>
      <c r="FS162" s="160"/>
      <c r="FT162" s="159"/>
      <c r="FU162" s="111"/>
      <c r="FV162" s="159"/>
      <c r="FW162" s="112"/>
      <c r="FX162" s="112"/>
    </row>
    <row r="163" spans="1:180" ht="16" customHeight="1" outlineLevel="1" x14ac:dyDescent="0.25">
      <c r="A163" s="150"/>
      <c r="B163" s="144"/>
      <c r="C163" s="932"/>
      <c r="D163" s="942"/>
      <c r="E163" s="756"/>
      <c r="F163" s="756"/>
      <c r="G163" s="756"/>
      <c r="H163" s="821"/>
      <c r="I163" s="822"/>
      <c r="J163" s="839"/>
      <c r="K163" s="839"/>
      <c r="L163" s="840"/>
      <c r="M163" s="111"/>
      <c r="N163" s="696"/>
      <c r="O163" s="591"/>
      <c r="P163" s="702"/>
      <c r="Q163" s="111"/>
      <c r="R163" s="111"/>
      <c r="S163" s="715"/>
      <c r="T163" s="166"/>
      <c r="U163" s="111"/>
      <c r="V163" s="165"/>
      <c r="W163" s="714"/>
      <c r="Y163" s="715"/>
      <c r="Z163" s="166"/>
      <c r="AA163" s="165"/>
      <c r="AB163" s="165"/>
      <c r="AC163" s="722"/>
      <c r="AE163" s="715"/>
      <c r="AF163" s="166"/>
      <c r="AG163" s="165"/>
      <c r="AH163" s="165"/>
      <c r="AI163" s="722"/>
      <c r="AK163" s="715"/>
      <c r="AL163" s="166"/>
      <c r="AM163" s="165"/>
      <c r="AN163" s="165"/>
      <c r="AO163" s="722"/>
      <c r="AT163" s="111"/>
      <c r="AU163" s="166"/>
      <c r="AV163" s="166"/>
      <c r="AW163" s="165"/>
      <c r="AX163" s="165"/>
      <c r="AY163" s="165"/>
      <c r="BA163" s="166"/>
      <c r="BB163" s="166"/>
      <c r="BC163" s="165"/>
      <c r="BD163" s="165"/>
      <c r="BE163" s="165"/>
      <c r="BG163" s="166"/>
      <c r="BH163" s="166"/>
      <c r="BI163" s="165"/>
      <c r="BJ163" s="165"/>
      <c r="BK163" s="165"/>
      <c r="BM163" s="166"/>
      <c r="BN163" s="166"/>
      <c r="BO163" s="165"/>
      <c r="BP163" s="165"/>
      <c r="BQ163" s="165"/>
      <c r="BV163" s="111"/>
      <c r="BW163" s="166"/>
      <c r="BX163" s="166"/>
      <c r="BY163" s="165"/>
      <c r="BZ163" s="165"/>
      <c r="CA163" s="165"/>
      <c r="CC163" s="166"/>
      <c r="CD163" s="166"/>
      <c r="CE163" s="165"/>
      <c r="CF163" s="165"/>
      <c r="CG163" s="165"/>
      <c r="CI163" s="166"/>
      <c r="CJ163" s="166"/>
      <c r="CK163" s="165"/>
      <c r="CL163" s="165"/>
      <c r="CM163" s="165"/>
      <c r="CO163" s="166"/>
      <c r="CP163" s="166"/>
      <c r="CQ163" s="165"/>
      <c r="CR163" s="165"/>
      <c r="CS163" s="165"/>
      <c r="CX163" s="111"/>
      <c r="CY163" s="166"/>
      <c r="CZ163" s="166"/>
      <c r="DA163" s="165"/>
      <c r="DB163" s="165"/>
      <c r="DC163" s="165"/>
      <c r="DE163" s="166"/>
      <c r="DF163" s="166"/>
      <c r="DG163" s="165"/>
      <c r="DH163" s="165"/>
      <c r="DI163" s="165"/>
      <c r="DK163" s="166"/>
      <c r="DL163" s="166"/>
      <c r="DM163" s="165"/>
      <c r="DN163" s="165"/>
      <c r="DO163" s="165"/>
      <c r="DQ163" s="166"/>
      <c r="DR163" s="166"/>
      <c r="DS163" s="165"/>
      <c r="DT163" s="165"/>
      <c r="DU163" s="165"/>
      <c r="DZ163" s="111"/>
      <c r="EA163" s="726"/>
      <c r="EB163" s="486"/>
      <c r="EC163" s="150"/>
      <c r="ED163" s="144"/>
      <c r="EF163" s="163"/>
      <c r="EG163" s="162"/>
      <c r="EH163" s="162"/>
      <c r="EI163" s="162"/>
      <c r="EJ163" s="162"/>
      <c r="EK163" s="162"/>
      <c r="EL163" s="162"/>
      <c r="EM163" s="162"/>
      <c r="EN163" s="162"/>
      <c r="EO163" s="162"/>
      <c r="EP163" s="162"/>
      <c r="EQ163" s="162"/>
      <c r="ER163" s="161"/>
      <c r="ES163" s="159"/>
      <c r="ET163" s="160"/>
      <c r="EU163" s="160"/>
      <c r="EV163" s="111"/>
      <c r="EW163" s="111"/>
      <c r="EX163" s="159"/>
      <c r="EY163" s="112"/>
      <c r="EZ163" s="112"/>
      <c r="FD163" s="163"/>
      <c r="FE163" s="162"/>
      <c r="FF163" s="162"/>
      <c r="FG163" s="162"/>
      <c r="FH163" s="162"/>
      <c r="FI163" s="162"/>
      <c r="FJ163" s="162"/>
      <c r="FK163" s="162"/>
      <c r="FL163" s="162"/>
      <c r="FM163" s="162"/>
      <c r="FN163" s="162"/>
      <c r="FO163" s="162"/>
      <c r="FP163" s="161"/>
      <c r="FQ163" s="159"/>
      <c r="FR163" s="160"/>
      <c r="FS163" s="160"/>
      <c r="FT163" s="159"/>
      <c r="FU163" s="111"/>
      <c r="FV163" s="159"/>
      <c r="FW163" s="112"/>
      <c r="FX163" s="112"/>
    </row>
    <row r="164" spans="1:180" ht="21.75" customHeight="1" outlineLevel="1" collapsed="1" x14ac:dyDescent="0.25">
      <c r="A164" s="150"/>
      <c r="B164" s="144"/>
      <c r="C164" s="913" t="str">
        <f t="shared" ref="C164:C169" si="428">"SE" &amp; ROW(C164)-ROW($C$138)-1</f>
        <v>SE25</v>
      </c>
      <c r="D164" s="944" t="s">
        <v>452</v>
      </c>
      <c r="E164" s="904"/>
      <c r="F164" s="904"/>
      <c r="G164" s="904"/>
      <c r="H164" s="905"/>
      <c r="I164" s="906" t="s">
        <v>326</v>
      </c>
      <c r="J164" s="845"/>
      <c r="K164" s="839"/>
      <c r="L164" s="840"/>
      <c r="M164" s="111"/>
      <c r="N164" s="698">
        <f>SUM(N165:N169)</f>
        <v>0</v>
      </c>
      <c r="O164" s="589">
        <f>SUM(O165:O169)</f>
        <v>0</v>
      </c>
      <c r="P164" s="478">
        <f>SUM(P165:P169)</f>
        <v>0</v>
      </c>
      <c r="Q164" s="111"/>
      <c r="R164" s="111"/>
      <c r="S164" s="712"/>
      <c r="T164" s="589">
        <f>SUM(T165:T169)</f>
        <v>0</v>
      </c>
      <c r="U164" s="223">
        <f>SUM(U165:U169)</f>
        <v>0</v>
      </c>
      <c r="V164" s="598"/>
      <c r="W164" s="478">
        <f>U164*V164</f>
        <v>0</v>
      </c>
      <c r="Y164" s="712"/>
      <c r="Z164" s="589">
        <f>SUM(Z165:Z169)</f>
        <v>0</v>
      </c>
      <c r="AA164" s="223">
        <f>SUM(AA165:AA169)</f>
        <v>0</v>
      </c>
      <c r="AB164" s="598"/>
      <c r="AC164" s="478">
        <f>AA164*AB164</f>
        <v>0</v>
      </c>
      <c r="AE164" s="712"/>
      <c r="AF164" s="589">
        <f>SUM(AF165:AF169)</f>
        <v>0</v>
      </c>
      <c r="AG164" s="223">
        <f>SUM(AG165:AG169)</f>
        <v>0</v>
      </c>
      <c r="AH164" s="598"/>
      <c r="AI164" s="478">
        <f>AG164*AH164</f>
        <v>0</v>
      </c>
      <c r="AK164" s="712"/>
      <c r="AL164" s="589">
        <f>SUM(AL165:AL169)</f>
        <v>0</v>
      </c>
      <c r="AM164" s="223">
        <f>SUM(AM165:AM169)</f>
        <v>0</v>
      </c>
      <c r="AN164" s="598"/>
      <c r="AO164" s="478">
        <f>AM164*AN164</f>
        <v>0</v>
      </c>
      <c r="AT164" s="111"/>
      <c r="AU164" s="173"/>
      <c r="AV164" s="172">
        <f>SUM(AV165:AV169)</f>
        <v>0</v>
      </c>
      <c r="AW164" s="170">
        <f>SUM(AW165:AW169)</f>
        <v>0</v>
      </c>
      <c r="AX164" s="170"/>
      <c r="AY164" s="170">
        <f>AW164*AX164</f>
        <v>0</v>
      </c>
      <c r="BA164" s="173"/>
      <c r="BB164" s="172">
        <f>SUM(BB165:BB169)</f>
        <v>0</v>
      </c>
      <c r="BC164" s="170">
        <f>SUM(BC165:BC169)</f>
        <v>0</v>
      </c>
      <c r="BD164" s="170"/>
      <c r="BE164" s="170">
        <f>BC164*BD164</f>
        <v>0</v>
      </c>
      <c r="BG164" s="173"/>
      <c r="BH164" s="172">
        <f>SUM(BH165:BH169)</f>
        <v>0</v>
      </c>
      <c r="BI164" s="170">
        <f>SUM(BI165:BI169)</f>
        <v>0</v>
      </c>
      <c r="BJ164" s="170"/>
      <c r="BK164" s="170">
        <f>BI164*BJ164</f>
        <v>0</v>
      </c>
      <c r="BM164" s="173"/>
      <c r="BN164" s="172">
        <f>SUM(BN165:BN169)</f>
        <v>0</v>
      </c>
      <c r="BO164" s="170">
        <f>SUM(BO165:BO169)</f>
        <v>0</v>
      </c>
      <c r="BP164" s="170"/>
      <c r="BQ164" s="170">
        <f>BO164*BP164</f>
        <v>0</v>
      </c>
      <c r="BV164" s="111"/>
      <c r="BW164" s="173"/>
      <c r="BX164" s="172">
        <f>SUM(BX165:BX169)</f>
        <v>0</v>
      </c>
      <c r="BY164" s="170">
        <f>SUM(BY165:BY169)</f>
        <v>0</v>
      </c>
      <c r="BZ164" s="170"/>
      <c r="CA164" s="170">
        <f>BY164*BZ164</f>
        <v>0</v>
      </c>
      <c r="CC164" s="173"/>
      <c r="CD164" s="172">
        <f>SUM(CD165:CD169)</f>
        <v>0</v>
      </c>
      <c r="CE164" s="170">
        <f>SUM(CE165:CE169)</f>
        <v>0</v>
      </c>
      <c r="CF164" s="170"/>
      <c r="CG164" s="170">
        <f>CE164*CF164</f>
        <v>0</v>
      </c>
      <c r="CI164" s="173"/>
      <c r="CJ164" s="172">
        <f>SUM(CJ165:CJ169)</f>
        <v>0</v>
      </c>
      <c r="CK164" s="170">
        <f>SUM(CK165:CK169)</f>
        <v>0</v>
      </c>
      <c r="CL164" s="170"/>
      <c r="CM164" s="170">
        <f>CK164*CL164</f>
        <v>0</v>
      </c>
      <c r="CO164" s="173"/>
      <c r="CP164" s="172">
        <f>SUM(CP165:CP169)</f>
        <v>0</v>
      </c>
      <c r="CQ164" s="170">
        <f>SUM(CQ165:CQ169)</f>
        <v>0</v>
      </c>
      <c r="CR164" s="170"/>
      <c r="CS164" s="170">
        <f>CQ164*CR164</f>
        <v>0</v>
      </c>
      <c r="CX164" s="111"/>
      <c r="CY164" s="173"/>
      <c r="CZ164" s="172">
        <f>SUM(CZ165:CZ169)</f>
        <v>0</v>
      </c>
      <c r="DA164" s="170">
        <f>SUM(DA165:DA169)</f>
        <v>0</v>
      </c>
      <c r="DB164" s="170"/>
      <c r="DC164" s="170">
        <f>DA164*DB164</f>
        <v>0</v>
      </c>
      <c r="DE164" s="173"/>
      <c r="DF164" s="172">
        <f>SUM(DF165:DF169)</f>
        <v>0</v>
      </c>
      <c r="DG164" s="170">
        <f>SUM(DG165:DG169)</f>
        <v>0</v>
      </c>
      <c r="DH164" s="170"/>
      <c r="DI164" s="170">
        <f>DG164*DH164</f>
        <v>0</v>
      </c>
      <c r="DK164" s="173"/>
      <c r="DL164" s="172">
        <f>SUM(DL165:DL169)</f>
        <v>0</v>
      </c>
      <c r="DM164" s="170">
        <f>SUM(DM165:DM169)</f>
        <v>0</v>
      </c>
      <c r="DN164" s="170"/>
      <c r="DO164" s="170">
        <f>DM164*DN164</f>
        <v>0</v>
      </c>
      <c r="DQ164" s="173"/>
      <c r="DR164" s="172">
        <f>SUM(DR165:DR169)</f>
        <v>0</v>
      </c>
      <c r="DS164" s="170">
        <f>SUM(DS165:DS169)</f>
        <v>0</v>
      </c>
      <c r="DT164" s="170"/>
      <c r="DU164" s="170">
        <f>DS164*DT164</f>
        <v>0</v>
      </c>
      <c r="DZ164" s="111"/>
      <c r="EA164" s="726">
        <f>SUMPRODUCT((S$100:DU$100=V$100)*(S164:DU164))</f>
        <v>0</v>
      </c>
      <c r="EB164" s="486">
        <f>SUMPRODUCT((S$100:DU$100=W$100)*(S164:DU164))</f>
        <v>0</v>
      </c>
      <c r="EC164" s="150"/>
      <c r="ED164" s="144"/>
      <c r="EF164" s="163"/>
      <c r="EG164" s="162"/>
      <c r="EH164" s="162"/>
      <c r="EI164" s="162"/>
      <c r="EJ164" s="162"/>
      <c r="EK164" s="162"/>
      <c r="EL164" s="162"/>
      <c r="EM164" s="162"/>
      <c r="EN164" s="162"/>
      <c r="EO164" s="162"/>
      <c r="EP164" s="162"/>
      <c r="EQ164" s="162"/>
      <c r="ER164" s="161"/>
      <c r="ES164" s="159"/>
      <c r="ET164" s="160"/>
      <c r="EU164" s="160"/>
      <c r="EV164" s="111"/>
      <c r="EW164" s="111"/>
      <c r="EX164" s="159"/>
      <c r="EY164" s="112"/>
      <c r="EZ164" s="112"/>
      <c r="FD164" s="163"/>
      <c r="FE164" s="162"/>
      <c r="FF164" s="162"/>
      <c r="FG164" s="162"/>
      <c r="FH164" s="162"/>
      <c r="FI164" s="162"/>
      <c r="FJ164" s="162"/>
      <c r="FK164" s="162"/>
      <c r="FL164" s="162"/>
      <c r="FM164" s="162"/>
      <c r="FN164" s="162"/>
      <c r="FO164" s="162"/>
      <c r="FP164" s="161"/>
      <c r="FQ164" s="159"/>
      <c r="FR164" s="160"/>
      <c r="FS164" s="160"/>
      <c r="FT164" s="159"/>
      <c r="FU164" s="111"/>
      <c r="FV164" s="159"/>
      <c r="FW164" s="112"/>
      <c r="FX164" s="112"/>
    </row>
    <row r="165" spans="1:180" ht="16.5" customHeight="1" outlineLevel="2" x14ac:dyDescent="0.25">
      <c r="A165" s="150"/>
      <c r="B165" s="144"/>
      <c r="C165" s="913" t="str">
        <f t="shared" si="428"/>
        <v>SE26</v>
      </c>
      <c r="D165" s="938" t="s">
        <v>453</v>
      </c>
      <c r="E165" s="846"/>
      <c r="F165" s="846"/>
      <c r="G165" s="846"/>
      <c r="H165" s="847"/>
      <c r="I165" s="848"/>
      <c r="J165" s="1136" t="s">
        <v>306</v>
      </c>
      <c r="K165" s="1137" t="s">
        <v>306</v>
      </c>
      <c r="L165" s="824">
        <v>0</v>
      </c>
      <c r="M165" s="111"/>
      <c r="N165" s="696"/>
      <c r="O165" s="591"/>
      <c r="P165" s="478">
        <f>N165*$L165</f>
        <v>0</v>
      </c>
      <c r="Q165" s="111"/>
      <c r="R165" s="111"/>
      <c r="S165" s="713">
        <f>L165</f>
        <v>0</v>
      </c>
      <c r="T165" s="171">
        <f>N165</f>
        <v>0</v>
      </c>
      <c r="U165" s="223">
        <f>S165*T165</f>
        <v>0</v>
      </c>
      <c r="V165" s="599"/>
      <c r="W165" s="714"/>
      <c r="Y165" s="713">
        <f>S165*(1+$AC$97)</f>
        <v>0</v>
      </c>
      <c r="Z165" s="171">
        <f>T165*(1-$AC$99)</f>
        <v>0</v>
      </c>
      <c r="AA165" s="223">
        <f>Y165*Z165</f>
        <v>0</v>
      </c>
      <c r="AB165" s="599"/>
      <c r="AC165" s="714"/>
      <c r="AE165" s="713">
        <f>Y165*(1+$AI$97)</f>
        <v>0</v>
      </c>
      <c r="AF165" s="171">
        <f>Z165*(1-$AI$99)</f>
        <v>0</v>
      </c>
      <c r="AG165" s="223">
        <f>AE165*AF165</f>
        <v>0</v>
      </c>
      <c r="AH165" s="599"/>
      <c r="AI165" s="714"/>
      <c r="AK165" s="713">
        <f>AE165*(1+$AO$97)</f>
        <v>0</v>
      </c>
      <c r="AL165" s="171">
        <f>AF165*(1-$AO$99)</f>
        <v>0</v>
      </c>
      <c r="AM165" s="223">
        <f>AK165*AL165</f>
        <v>0</v>
      </c>
      <c r="AN165" s="599"/>
      <c r="AO165" s="714"/>
      <c r="AT165" s="111"/>
      <c r="AU165" s="169">
        <f>AK165*(1+$AY$97)</f>
        <v>0</v>
      </c>
      <c r="AV165" s="171">
        <f>AL165*(1-$AY$99)</f>
        <v>0</v>
      </c>
      <c r="AW165" s="170">
        <f>AU165*AV165</f>
        <v>0</v>
      </c>
      <c r="AX165" s="165"/>
      <c r="AY165" s="111"/>
      <c r="BA165" s="169">
        <f>AU165*(1+$BE$97)</f>
        <v>0</v>
      </c>
      <c r="BB165" s="171">
        <f>AV165*(1-$BE$99)</f>
        <v>0</v>
      </c>
      <c r="BC165" s="170">
        <f>BA165*BB165</f>
        <v>0</v>
      </c>
      <c r="BD165" s="165"/>
      <c r="BE165" s="111"/>
      <c r="BG165" s="169">
        <f>BA165*(1+$BK$97)</f>
        <v>0</v>
      </c>
      <c r="BH165" s="171">
        <f>BB165*(1-$BK$99)</f>
        <v>0</v>
      </c>
      <c r="BI165" s="170">
        <f>BG165*BH165</f>
        <v>0</v>
      </c>
      <c r="BJ165" s="165"/>
      <c r="BK165" s="111"/>
      <c r="BM165" s="169">
        <f>BG165*(1+$BQ$97)</f>
        <v>0</v>
      </c>
      <c r="BN165" s="171">
        <f>BH165*(1-$BQ$99)</f>
        <v>0</v>
      </c>
      <c r="BO165" s="170">
        <f>BM165*BN165</f>
        <v>0</v>
      </c>
      <c r="BP165" s="165"/>
      <c r="BQ165" s="111"/>
      <c r="BV165" s="111"/>
      <c r="BW165" s="169">
        <f>BM165*(1+$CA$97)</f>
        <v>0</v>
      </c>
      <c r="BX165" s="171">
        <f>BN165*(1-$CA$99)</f>
        <v>0</v>
      </c>
      <c r="BY165" s="170">
        <f>BW165*BX165</f>
        <v>0</v>
      </c>
      <c r="BZ165" s="165"/>
      <c r="CA165" s="111"/>
      <c r="CC165" s="169">
        <f>BW165*(1+$CG$97)</f>
        <v>0</v>
      </c>
      <c r="CD165" s="171">
        <f>BX165*(1-$CG$99)</f>
        <v>0</v>
      </c>
      <c r="CE165" s="170">
        <f>CC165*CD165</f>
        <v>0</v>
      </c>
      <c r="CF165" s="165"/>
      <c r="CG165" s="111"/>
      <c r="CI165" s="169">
        <f>CC165*(1+$CM$97)</f>
        <v>0</v>
      </c>
      <c r="CJ165" s="171">
        <f>CD165*(1-$CM$99)</f>
        <v>0</v>
      </c>
      <c r="CK165" s="170">
        <f>CI165*CJ165</f>
        <v>0</v>
      </c>
      <c r="CL165" s="165"/>
      <c r="CM165" s="111"/>
      <c r="CO165" s="169">
        <f>CI165*(1+$CS$97)</f>
        <v>0</v>
      </c>
      <c r="CP165" s="171">
        <f>CJ165*(1-$CS$99)</f>
        <v>0</v>
      </c>
      <c r="CQ165" s="170">
        <f>CO165*CP165</f>
        <v>0</v>
      </c>
      <c r="CR165" s="165"/>
      <c r="CS165" s="111"/>
      <c r="CX165" s="111"/>
      <c r="CY165" s="169">
        <f>CO165*(1+$DC$97)</f>
        <v>0</v>
      </c>
      <c r="CZ165" s="171">
        <f>CP165*(1-$DC$99)</f>
        <v>0</v>
      </c>
      <c r="DA165" s="170">
        <f>CY165*CZ165</f>
        <v>0</v>
      </c>
      <c r="DB165" s="165"/>
      <c r="DC165" s="111"/>
      <c r="DE165" s="169">
        <f>CY165*(1+$DI$97)</f>
        <v>0</v>
      </c>
      <c r="DF165" s="171">
        <f>CZ165*(1-$DI$99)</f>
        <v>0</v>
      </c>
      <c r="DG165" s="170">
        <f>DE165*DF165</f>
        <v>0</v>
      </c>
      <c r="DH165" s="165"/>
      <c r="DI165" s="111"/>
      <c r="DK165" s="169">
        <f>DE165*(1+$DO$97)</f>
        <v>0</v>
      </c>
      <c r="DL165" s="171">
        <f>DF165*(1-$DO$99)</f>
        <v>0</v>
      </c>
      <c r="DM165" s="170">
        <f>DK165*DL165</f>
        <v>0</v>
      </c>
      <c r="DN165" s="165"/>
      <c r="DO165" s="111"/>
      <c r="DQ165" s="169">
        <f>DK165*(1+$DU$97)</f>
        <v>0</v>
      </c>
      <c r="DR165" s="171">
        <f>DL165*(1-$DU$99)</f>
        <v>0</v>
      </c>
      <c r="DS165" s="170">
        <f>DQ165*DR165</f>
        <v>0</v>
      </c>
      <c r="DT165" s="165"/>
      <c r="DU165" s="111"/>
      <c r="DZ165" s="111"/>
      <c r="EA165" s="726"/>
      <c r="EB165" s="486"/>
      <c r="EC165" s="150"/>
      <c r="ED165" s="144"/>
      <c r="EF165" s="163"/>
      <c r="EG165" s="162"/>
      <c r="EH165" s="162"/>
      <c r="EI165" s="162"/>
      <c r="EJ165" s="162"/>
      <c r="EK165" s="162"/>
      <c r="EL165" s="162"/>
      <c r="EM165" s="162"/>
      <c r="EN165" s="162"/>
      <c r="EO165" s="162"/>
      <c r="EP165" s="162"/>
      <c r="EQ165" s="162"/>
      <c r="ER165" s="161"/>
      <c r="ES165" s="159"/>
      <c r="ET165" s="160"/>
      <c r="EU165" s="160"/>
      <c r="EV165" s="111"/>
      <c r="EW165" s="111"/>
      <c r="EX165" s="159"/>
      <c r="EY165" s="112"/>
      <c r="EZ165" s="112"/>
      <c r="FD165" s="163"/>
      <c r="FE165" s="162"/>
      <c r="FF165" s="162"/>
      <c r="FG165" s="162"/>
      <c r="FH165" s="162"/>
      <c r="FI165" s="162"/>
      <c r="FJ165" s="162"/>
      <c r="FK165" s="162"/>
      <c r="FL165" s="162"/>
      <c r="FM165" s="162"/>
      <c r="FN165" s="162"/>
      <c r="FO165" s="162"/>
      <c r="FP165" s="161"/>
      <c r="FQ165" s="159"/>
      <c r="FR165" s="160"/>
      <c r="FS165" s="160"/>
      <c r="FT165" s="159"/>
      <c r="FU165" s="111"/>
      <c r="FV165" s="159"/>
      <c r="FW165" s="112"/>
      <c r="FX165" s="112"/>
    </row>
    <row r="166" spans="1:180" ht="13.5" customHeight="1" outlineLevel="2" x14ac:dyDescent="0.25">
      <c r="A166" s="150"/>
      <c r="B166" s="144"/>
      <c r="C166" s="913" t="str">
        <f t="shared" si="428"/>
        <v>SE27</v>
      </c>
      <c r="D166" s="938" t="s">
        <v>454</v>
      </c>
      <c r="E166" s="846"/>
      <c r="F166" s="846"/>
      <c r="G166" s="846"/>
      <c r="H166" s="847"/>
      <c r="I166" s="849"/>
      <c r="J166" s="1136" t="s">
        <v>306</v>
      </c>
      <c r="K166" s="1137" t="s">
        <v>306</v>
      </c>
      <c r="L166" s="824">
        <v>0</v>
      </c>
      <c r="M166" s="111"/>
      <c r="N166" s="696"/>
      <c r="O166" s="591"/>
      <c r="P166" s="478">
        <f>N166*$L166</f>
        <v>0</v>
      </c>
      <c r="Q166" s="111"/>
      <c r="R166" s="111"/>
      <c r="S166" s="713">
        <f>L166</f>
        <v>0</v>
      </c>
      <c r="T166" s="171">
        <f>N166</f>
        <v>0</v>
      </c>
      <c r="U166" s="223">
        <f>S166*T166</f>
        <v>0</v>
      </c>
      <c r="V166" s="599"/>
      <c r="W166" s="714"/>
      <c r="Y166" s="713">
        <f>S166*(1+$AC$97)</f>
        <v>0</v>
      </c>
      <c r="Z166" s="171">
        <f>T166*(1-$AC$99)</f>
        <v>0</v>
      </c>
      <c r="AA166" s="223">
        <f>Y166*Z166</f>
        <v>0</v>
      </c>
      <c r="AB166" s="599"/>
      <c r="AC166" s="714"/>
      <c r="AE166" s="713">
        <f>Y166*(1+$AI$97)</f>
        <v>0</v>
      </c>
      <c r="AF166" s="171">
        <f>Z166*(1-$AI$99)</f>
        <v>0</v>
      </c>
      <c r="AG166" s="223">
        <f>AE166*AF166</f>
        <v>0</v>
      </c>
      <c r="AH166" s="599"/>
      <c r="AI166" s="714"/>
      <c r="AK166" s="713">
        <f>AE166*(1+$AO$97)</f>
        <v>0</v>
      </c>
      <c r="AL166" s="171">
        <f>AF166*(1-$AO$99)</f>
        <v>0</v>
      </c>
      <c r="AM166" s="223">
        <f>AK166*AL166</f>
        <v>0</v>
      </c>
      <c r="AN166" s="599"/>
      <c r="AO166" s="714"/>
      <c r="AT166" s="111"/>
      <c r="AU166" s="169">
        <f>AK166*(1+$AY$97)</f>
        <v>0</v>
      </c>
      <c r="AV166" s="171">
        <f>AL166*(1-$AY$99)</f>
        <v>0</v>
      </c>
      <c r="AW166" s="170">
        <f>AU166*AV166</f>
        <v>0</v>
      </c>
      <c r="AX166" s="165"/>
      <c r="AY166" s="111"/>
      <c r="BA166" s="169">
        <f>AU166*(1+$BE$97)</f>
        <v>0</v>
      </c>
      <c r="BB166" s="171">
        <f>AV166*(1-$BE$99)</f>
        <v>0</v>
      </c>
      <c r="BC166" s="170">
        <f>BA166*BB166</f>
        <v>0</v>
      </c>
      <c r="BD166" s="165"/>
      <c r="BE166" s="111"/>
      <c r="BG166" s="169">
        <f>BA166*(1+$BK$97)</f>
        <v>0</v>
      </c>
      <c r="BH166" s="171">
        <f>BB166*(1-$BK$99)</f>
        <v>0</v>
      </c>
      <c r="BI166" s="170">
        <f>BG166*BH166</f>
        <v>0</v>
      </c>
      <c r="BJ166" s="165"/>
      <c r="BK166" s="111"/>
      <c r="BM166" s="169">
        <f>BG166*(1+$BQ$97)</f>
        <v>0</v>
      </c>
      <c r="BN166" s="171">
        <f>BH166*(1-$BQ$99)</f>
        <v>0</v>
      </c>
      <c r="BO166" s="170">
        <f>BM166*BN166</f>
        <v>0</v>
      </c>
      <c r="BP166" s="165"/>
      <c r="BQ166" s="111"/>
      <c r="BV166" s="111"/>
      <c r="BW166" s="169">
        <f>BM166*(1+$CA$97)</f>
        <v>0</v>
      </c>
      <c r="BX166" s="171">
        <f>BN166*(1-$CA$99)</f>
        <v>0</v>
      </c>
      <c r="BY166" s="170">
        <f>BW166*BX166</f>
        <v>0</v>
      </c>
      <c r="BZ166" s="165"/>
      <c r="CA166" s="111"/>
      <c r="CC166" s="169">
        <f>BW166*(1+$CG$97)</f>
        <v>0</v>
      </c>
      <c r="CD166" s="171">
        <f>BX166*(1-$CG$99)</f>
        <v>0</v>
      </c>
      <c r="CE166" s="170">
        <f>CC166*CD166</f>
        <v>0</v>
      </c>
      <c r="CF166" s="165"/>
      <c r="CG166" s="111"/>
      <c r="CI166" s="169">
        <f>CC166*(1+$CM$97)</f>
        <v>0</v>
      </c>
      <c r="CJ166" s="171">
        <f>CD166*(1-$CM$99)</f>
        <v>0</v>
      </c>
      <c r="CK166" s="170">
        <f>CI166*CJ166</f>
        <v>0</v>
      </c>
      <c r="CL166" s="165"/>
      <c r="CM166" s="111"/>
      <c r="CO166" s="169">
        <f>CI166*(1+$CS$97)</f>
        <v>0</v>
      </c>
      <c r="CP166" s="171">
        <f>CJ166*(1-$CS$99)</f>
        <v>0</v>
      </c>
      <c r="CQ166" s="170">
        <f>CO166*CP166</f>
        <v>0</v>
      </c>
      <c r="CR166" s="165"/>
      <c r="CS166" s="111"/>
      <c r="CX166" s="111"/>
      <c r="CY166" s="169">
        <f t="shared" ref="CY166:CY169" si="429">CO166*(1+$DC$97)</f>
        <v>0</v>
      </c>
      <c r="CZ166" s="171">
        <f t="shared" ref="CZ166:CZ169" si="430">CP166*(1-$DC$99)</f>
        <v>0</v>
      </c>
      <c r="DA166" s="170">
        <f>CY166*CZ166</f>
        <v>0</v>
      </c>
      <c r="DB166" s="165"/>
      <c r="DC166" s="111"/>
      <c r="DE166" s="169">
        <f t="shared" ref="DE166:DE169" si="431">CY166*(1+$DI$97)</f>
        <v>0</v>
      </c>
      <c r="DF166" s="171">
        <f t="shared" ref="DF166:DF169" si="432">CZ166*(1-$DI$99)</f>
        <v>0</v>
      </c>
      <c r="DG166" s="170">
        <f>DE166*DF166</f>
        <v>0</v>
      </c>
      <c r="DH166" s="165"/>
      <c r="DI166" s="111"/>
      <c r="DK166" s="169">
        <f t="shared" ref="DK166:DK169" si="433">DE166*(1+$DO$97)</f>
        <v>0</v>
      </c>
      <c r="DL166" s="171">
        <f t="shared" ref="DL166:DL169" si="434">DF166*(1-$DO$99)</f>
        <v>0</v>
      </c>
      <c r="DM166" s="170">
        <f>DK166*DL166</f>
        <v>0</v>
      </c>
      <c r="DN166" s="165"/>
      <c r="DO166" s="111"/>
      <c r="DQ166" s="169">
        <f t="shared" ref="DQ166:DQ169" si="435">DK166*(1+$DU$97)</f>
        <v>0</v>
      </c>
      <c r="DR166" s="171">
        <f t="shared" ref="DR166:DR169" si="436">DL166*(1-$DU$99)</f>
        <v>0</v>
      </c>
      <c r="DS166" s="170">
        <f>DQ166*DR166</f>
        <v>0</v>
      </c>
      <c r="DT166" s="165"/>
      <c r="DU166" s="111"/>
      <c r="DZ166" s="111"/>
      <c r="EA166" s="726"/>
      <c r="EB166" s="486"/>
      <c r="EC166" s="150"/>
      <c r="ED166" s="144"/>
      <c r="EF166" s="163"/>
      <c r="EG166" s="162"/>
      <c r="EH166" s="162"/>
      <c r="EI166" s="162"/>
      <c r="EJ166" s="162"/>
      <c r="EK166" s="162"/>
      <c r="EL166" s="162"/>
      <c r="EM166" s="162"/>
      <c r="EN166" s="162"/>
      <c r="EO166" s="162"/>
      <c r="EP166" s="162"/>
      <c r="EQ166" s="162"/>
      <c r="ER166" s="161"/>
      <c r="ES166" s="159"/>
      <c r="ET166" s="160"/>
      <c r="EU166" s="160"/>
      <c r="EV166" s="111"/>
      <c r="EW166" s="111"/>
      <c r="EX166" s="159"/>
      <c r="EY166" s="112"/>
      <c r="EZ166" s="112"/>
      <c r="FD166" s="163"/>
      <c r="FE166" s="162"/>
      <c r="FF166" s="162"/>
      <c r="FG166" s="162"/>
      <c r="FH166" s="162"/>
      <c r="FI166" s="162"/>
      <c r="FJ166" s="162"/>
      <c r="FK166" s="162"/>
      <c r="FL166" s="162"/>
      <c r="FM166" s="162"/>
      <c r="FN166" s="162"/>
      <c r="FO166" s="162"/>
      <c r="FP166" s="161"/>
      <c r="FQ166" s="159"/>
      <c r="FR166" s="160"/>
      <c r="FS166" s="160"/>
      <c r="FT166" s="159"/>
      <c r="FU166" s="111"/>
      <c r="FV166" s="159"/>
      <c r="FW166" s="112"/>
      <c r="FX166" s="112"/>
    </row>
    <row r="167" spans="1:180" ht="18.75" customHeight="1" outlineLevel="2" x14ac:dyDescent="0.25">
      <c r="A167" s="150"/>
      <c r="B167" s="144"/>
      <c r="C167" s="932" t="str">
        <f t="shared" si="428"/>
        <v>SE28</v>
      </c>
      <c r="D167" s="938" t="s">
        <v>455</v>
      </c>
      <c r="E167" s="850"/>
      <c r="F167" s="850"/>
      <c r="G167" s="850"/>
      <c r="H167" s="851"/>
      <c r="I167" s="849"/>
      <c r="J167" s="1136" t="s">
        <v>306</v>
      </c>
      <c r="K167" s="1137" t="s">
        <v>306</v>
      </c>
      <c r="L167" s="824">
        <v>0</v>
      </c>
      <c r="M167" s="111"/>
      <c r="N167" s="696"/>
      <c r="O167" s="591"/>
      <c r="P167" s="478">
        <f>N167*$L167</f>
        <v>0</v>
      </c>
      <c r="Q167" s="111"/>
      <c r="R167" s="111"/>
      <c r="S167" s="713">
        <f>L167</f>
        <v>0</v>
      </c>
      <c r="T167" s="171">
        <f>N167</f>
        <v>0</v>
      </c>
      <c r="U167" s="223">
        <f>S167*T167</f>
        <v>0</v>
      </c>
      <c r="V167" s="599"/>
      <c r="W167" s="714"/>
      <c r="Y167" s="713">
        <f>S167*(1+$AC$97)</f>
        <v>0</v>
      </c>
      <c r="Z167" s="171">
        <f>T167*(1-$AC$99)</f>
        <v>0</v>
      </c>
      <c r="AA167" s="223">
        <f>Y167*Z167</f>
        <v>0</v>
      </c>
      <c r="AB167" s="599"/>
      <c r="AC167" s="714"/>
      <c r="AE167" s="713">
        <f>Y167*(1+$AI$97)</f>
        <v>0</v>
      </c>
      <c r="AF167" s="171">
        <f>Z167*(1-$AI$99)</f>
        <v>0</v>
      </c>
      <c r="AG167" s="223">
        <f>AE167*AF167</f>
        <v>0</v>
      </c>
      <c r="AH167" s="599"/>
      <c r="AI167" s="714"/>
      <c r="AK167" s="713">
        <f>AE167*(1+$AO$97)</f>
        <v>0</v>
      </c>
      <c r="AL167" s="171">
        <f>AF167*(1-$AO$99)</f>
        <v>0</v>
      </c>
      <c r="AM167" s="223">
        <f>AK167*AL167</f>
        <v>0</v>
      </c>
      <c r="AN167" s="599"/>
      <c r="AO167" s="714"/>
      <c r="AT167" s="111"/>
      <c r="AU167" s="169">
        <f>AK167*(1+$AY$97)</f>
        <v>0</v>
      </c>
      <c r="AV167" s="171">
        <f>AL167*(1-$AY$99)</f>
        <v>0</v>
      </c>
      <c r="AW167" s="170">
        <f>AU167*AV167</f>
        <v>0</v>
      </c>
      <c r="AX167" s="165"/>
      <c r="AY167" s="111"/>
      <c r="BA167" s="169">
        <f>AU167*(1+$BE$97)</f>
        <v>0</v>
      </c>
      <c r="BB167" s="171">
        <f>AV167*(1-$BE$99)</f>
        <v>0</v>
      </c>
      <c r="BC167" s="170">
        <f>BA167*BB167</f>
        <v>0</v>
      </c>
      <c r="BD167" s="165"/>
      <c r="BE167" s="111"/>
      <c r="BG167" s="169">
        <f>BA167*(1+$BK$97)</f>
        <v>0</v>
      </c>
      <c r="BH167" s="171">
        <f>BB167*(1-$BK$99)</f>
        <v>0</v>
      </c>
      <c r="BI167" s="170">
        <f>BG167*BH167</f>
        <v>0</v>
      </c>
      <c r="BJ167" s="165"/>
      <c r="BK167" s="111"/>
      <c r="BM167" s="169">
        <f>BG167*(1+$BQ$97)</f>
        <v>0</v>
      </c>
      <c r="BN167" s="171">
        <f>BH167*(1-$BQ$99)</f>
        <v>0</v>
      </c>
      <c r="BO167" s="170">
        <f>BM167*BN167</f>
        <v>0</v>
      </c>
      <c r="BP167" s="165"/>
      <c r="BQ167" s="111"/>
      <c r="BV167" s="111"/>
      <c r="BW167" s="169">
        <f>BM167*(1+$CA$97)</f>
        <v>0</v>
      </c>
      <c r="BX167" s="171">
        <f>BN167*(1-$CA$99)</f>
        <v>0</v>
      </c>
      <c r="BY167" s="170">
        <f>BW167*BX167</f>
        <v>0</v>
      </c>
      <c r="BZ167" s="165"/>
      <c r="CA167" s="111"/>
      <c r="CC167" s="169">
        <f>BW167*(1+$CG$97)</f>
        <v>0</v>
      </c>
      <c r="CD167" s="171">
        <f>BX167*(1-$CG$99)</f>
        <v>0</v>
      </c>
      <c r="CE167" s="170">
        <f>CC167*CD167</f>
        <v>0</v>
      </c>
      <c r="CF167" s="165"/>
      <c r="CG167" s="111"/>
      <c r="CI167" s="169">
        <f>CC167*(1+$CM$97)</f>
        <v>0</v>
      </c>
      <c r="CJ167" s="171">
        <f>CD167*(1-$CM$99)</f>
        <v>0</v>
      </c>
      <c r="CK167" s="170">
        <f>CI167*CJ167</f>
        <v>0</v>
      </c>
      <c r="CL167" s="165"/>
      <c r="CM167" s="111"/>
      <c r="CO167" s="169">
        <f>CI167*(1+$CS$97)</f>
        <v>0</v>
      </c>
      <c r="CP167" s="171">
        <f>CJ167*(1-$CS$99)</f>
        <v>0</v>
      </c>
      <c r="CQ167" s="170">
        <f>CO167*CP167</f>
        <v>0</v>
      </c>
      <c r="CR167" s="165"/>
      <c r="CS167" s="111"/>
      <c r="CX167" s="111"/>
      <c r="CY167" s="169">
        <f t="shared" si="429"/>
        <v>0</v>
      </c>
      <c r="CZ167" s="171">
        <f t="shared" si="430"/>
        <v>0</v>
      </c>
      <c r="DA167" s="170">
        <f>CY167*CZ167</f>
        <v>0</v>
      </c>
      <c r="DB167" s="165"/>
      <c r="DC167" s="111"/>
      <c r="DE167" s="169">
        <f t="shared" si="431"/>
        <v>0</v>
      </c>
      <c r="DF167" s="171">
        <f t="shared" si="432"/>
        <v>0</v>
      </c>
      <c r="DG167" s="170">
        <f>DE167*DF167</f>
        <v>0</v>
      </c>
      <c r="DH167" s="165"/>
      <c r="DI167" s="111"/>
      <c r="DK167" s="169">
        <f t="shared" si="433"/>
        <v>0</v>
      </c>
      <c r="DL167" s="171">
        <f t="shared" si="434"/>
        <v>0</v>
      </c>
      <c r="DM167" s="170">
        <f>DK167*DL167</f>
        <v>0</v>
      </c>
      <c r="DN167" s="165"/>
      <c r="DO167" s="111"/>
      <c r="DQ167" s="169">
        <f t="shared" si="435"/>
        <v>0</v>
      </c>
      <c r="DR167" s="171">
        <f t="shared" si="436"/>
        <v>0</v>
      </c>
      <c r="DS167" s="170">
        <f>DQ167*DR167</f>
        <v>0</v>
      </c>
      <c r="DT167" s="165"/>
      <c r="DU167" s="111"/>
      <c r="DZ167" s="111"/>
      <c r="EA167" s="726"/>
      <c r="EB167" s="486"/>
      <c r="EC167" s="150"/>
      <c r="ED167" s="144"/>
      <c r="EF167" s="163"/>
      <c r="EG167" s="162"/>
      <c r="EH167" s="162"/>
      <c r="EI167" s="162"/>
      <c r="EJ167" s="162"/>
      <c r="EK167" s="162"/>
      <c r="EL167" s="162"/>
      <c r="EM167" s="162"/>
      <c r="EN167" s="162"/>
      <c r="EO167" s="162"/>
      <c r="EP167" s="162"/>
      <c r="EQ167" s="162"/>
      <c r="ER167" s="161"/>
      <c r="ES167" s="159"/>
      <c r="ET167" s="160"/>
      <c r="EU167" s="160"/>
      <c r="EV167" s="111"/>
      <c r="EW167" s="111"/>
      <c r="EX167" s="159"/>
      <c r="EY167" s="112"/>
      <c r="EZ167" s="112"/>
      <c r="FD167" s="163"/>
      <c r="FE167" s="162"/>
      <c r="FF167" s="162"/>
      <c r="FG167" s="162"/>
      <c r="FH167" s="162"/>
      <c r="FI167" s="162"/>
      <c r="FJ167" s="162"/>
      <c r="FK167" s="162"/>
      <c r="FL167" s="162"/>
      <c r="FM167" s="162"/>
      <c r="FN167" s="162"/>
      <c r="FO167" s="162"/>
      <c r="FP167" s="161"/>
      <c r="FQ167" s="159"/>
      <c r="FR167" s="160"/>
      <c r="FS167" s="160"/>
      <c r="FT167" s="159"/>
      <c r="FU167" s="111"/>
      <c r="FV167" s="159"/>
      <c r="FW167" s="112"/>
      <c r="FX167" s="112"/>
    </row>
    <row r="168" spans="1:180" ht="16.5" customHeight="1" outlineLevel="2" x14ac:dyDescent="0.25">
      <c r="A168" s="150"/>
      <c r="B168" s="144"/>
      <c r="C168" s="913" t="str">
        <f t="shared" si="428"/>
        <v>SE29</v>
      </c>
      <c r="D168" s="938" t="s">
        <v>456</v>
      </c>
      <c r="E168" s="850"/>
      <c r="F168" s="850"/>
      <c r="G168" s="850"/>
      <c r="H168" s="851"/>
      <c r="I168" s="849"/>
      <c r="J168" s="1136" t="s">
        <v>306</v>
      </c>
      <c r="K168" s="1137" t="s">
        <v>306</v>
      </c>
      <c r="L168" s="810">
        <v>0</v>
      </c>
      <c r="M168" s="111"/>
      <c r="N168" s="696"/>
      <c r="O168" s="591"/>
      <c r="P168" s="478">
        <f>N168*$L168</f>
        <v>0</v>
      </c>
      <c r="Q168" s="111"/>
      <c r="R168" s="111"/>
      <c r="S168" s="713">
        <f>L168</f>
        <v>0</v>
      </c>
      <c r="T168" s="171">
        <f>N168</f>
        <v>0</v>
      </c>
      <c r="U168" s="223">
        <f>S168*T168</f>
        <v>0</v>
      </c>
      <c r="V168" s="599"/>
      <c r="W168" s="714"/>
      <c r="Y168" s="713">
        <f>S168*(1+$AC$97)</f>
        <v>0</v>
      </c>
      <c r="Z168" s="171">
        <f>T168*(1-$AC$99)</f>
        <v>0</v>
      </c>
      <c r="AA168" s="223">
        <f>Y168*Z168</f>
        <v>0</v>
      </c>
      <c r="AB168" s="599"/>
      <c r="AC168" s="714"/>
      <c r="AE168" s="713">
        <f>Y168*(1+$AI$97)</f>
        <v>0</v>
      </c>
      <c r="AF168" s="171">
        <f>Z168*(1-$AI$99)</f>
        <v>0</v>
      </c>
      <c r="AG168" s="223">
        <f>AE168*AF168</f>
        <v>0</v>
      </c>
      <c r="AH168" s="599"/>
      <c r="AI168" s="714"/>
      <c r="AK168" s="713">
        <f>AE168*(1+$AO$97)</f>
        <v>0</v>
      </c>
      <c r="AL168" s="171">
        <f>AF168*(1-$AO$99)</f>
        <v>0</v>
      </c>
      <c r="AM168" s="223">
        <f>AK168*AL168</f>
        <v>0</v>
      </c>
      <c r="AN168" s="599"/>
      <c r="AO168" s="714"/>
      <c r="AT168" s="111"/>
      <c r="AU168" s="169">
        <f>AK168*(1+$AY$97)</f>
        <v>0</v>
      </c>
      <c r="AV168" s="171">
        <f>AL168*(1-$AY$99)</f>
        <v>0</v>
      </c>
      <c r="AW168" s="170">
        <f>AU168*AV168</f>
        <v>0</v>
      </c>
      <c r="AX168" s="165"/>
      <c r="AY168" s="111"/>
      <c r="BA168" s="169">
        <f>AU168*(1+$BE$97)</f>
        <v>0</v>
      </c>
      <c r="BB168" s="171">
        <f>AV168*(1-$BE$99)</f>
        <v>0</v>
      </c>
      <c r="BC168" s="170">
        <f>BA168*BB168</f>
        <v>0</v>
      </c>
      <c r="BD168" s="165"/>
      <c r="BE168" s="111"/>
      <c r="BG168" s="169">
        <f>BA168*(1+$BK$97)</f>
        <v>0</v>
      </c>
      <c r="BH168" s="171">
        <f>BB168*(1-$BK$99)</f>
        <v>0</v>
      </c>
      <c r="BI168" s="170">
        <f>BG168*BH168</f>
        <v>0</v>
      </c>
      <c r="BJ168" s="165"/>
      <c r="BK168" s="111"/>
      <c r="BM168" s="169">
        <f>BG168*(1+$BQ$97)</f>
        <v>0</v>
      </c>
      <c r="BN168" s="171">
        <f>BH168*(1-$BQ$99)</f>
        <v>0</v>
      </c>
      <c r="BO168" s="170">
        <f>BM168*BN168</f>
        <v>0</v>
      </c>
      <c r="BP168" s="165"/>
      <c r="BQ168" s="111"/>
      <c r="BV168" s="111"/>
      <c r="BW168" s="169">
        <f>BM168*(1+$CA$97)</f>
        <v>0</v>
      </c>
      <c r="BX168" s="171">
        <f>BN168*(1-$CA$99)</f>
        <v>0</v>
      </c>
      <c r="BY168" s="170">
        <f>BW168*BX168</f>
        <v>0</v>
      </c>
      <c r="BZ168" s="165"/>
      <c r="CA168" s="111"/>
      <c r="CC168" s="169">
        <f>BW168*(1+$CG$97)</f>
        <v>0</v>
      </c>
      <c r="CD168" s="171">
        <f>BX168*(1-$CG$99)</f>
        <v>0</v>
      </c>
      <c r="CE168" s="170">
        <f>CC168*CD168</f>
        <v>0</v>
      </c>
      <c r="CF168" s="165"/>
      <c r="CG168" s="111"/>
      <c r="CI168" s="169">
        <f>CC168*(1+$CM$97)</f>
        <v>0</v>
      </c>
      <c r="CJ168" s="171">
        <f>CD168*(1-$CM$99)</f>
        <v>0</v>
      </c>
      <c r="CK168" s="170">
        <f>CI168*CJ168</f>
        <v>0</v>
      </c>
      <c r="CL168" s="165"/>
      <c r="CM168" s="111"/>
      <c r="CO168" s="169">
        <f>CI168*(1+$CS$97)</f>
        <v>0</v>
      </c>
      <c r="CP168" s="171">
        <f>CJ168*(1-$CS$99)</f>
        <v>0</v>
      </c>
      <c r="CQ168" s="170">
        <f>CO168*CP168</f>
        <v>0</v>
      </c>
      <c r="CR168" s="165"/>
      <c r="CS168" s="111"/>
      <c r="CX168" s="111"/>
      <c r="CY168" s="169">
        <f t="shared" si="429"/>
        <v>0</v>
      </c>
      <c r="CZ168" s="171">
        <f t="shared" si="430"/>
        <v>0</v>
      </c>
      <c r="DA168" s="170">
        <f>CY168*CZ168</f>
        <v>0</v>
      </c>
      <c r="DB168" s="165"/>
      <c r="DC168" s="111"/>
      <c r="DE168" s="169">
        <f t="shared" si="431"/>
        <v>0</v>
      </c>
      <c r="DF168" s="171">
        <f t="shared" si="432"/>
        <v>0</v>
      </c>
      <c r="DG168" s="170">
        <f>DE168*DF168</f>
        <v>0</v>
      </c>
      <c r="DH168" s="165"/>
      <c r="DI168" s="111"/>
      <c r="DK168" s="169">
        <f t="shared" si="433"/>
        <v>0</v>
      </c>
      <c r="DL168" s="171">
        <f t="shared" si="434"/>
        <v>0</v>
      </c>
      <c r="DM168" s="170">
        <f>DK168*DL168</f>
        <v>0</v>
      </c>
      <c r="DN168" s="165"/>
      <c r="DO168" s="111"/>
      <c r="DQ168" s="169">
        <f t="shared" si="435"/>
        <v>0</v>
      </c>
      <c r="DR168" s="171">
        <f t="shared" si="436"/>
        <v>0</v>
      </c>
      <c r="DS168" s="170">
        <f>DQ168*DR168</f>
        <v>0</v>
      </c>
      <c r="DT168" s="165"/>
      <c r="DU168" s="111"/>
      <c r="DZ168" s="111"/>
      <c r="EA168" s="726"/>
      <c r="EB168" s="486"/>
      <c r="EC168" s="150"/>
      <c r="ED168" s="144"/>
      <c r="EF168" s="163"/>
      <c r="EG168" s="162"/>
      <c r="EH168" s="162"/>
      <c r="EI168" s="162"/>
      <c r="EJ168" s="162"/>
      <c r="EK168" s="162"/>
      <c r="EL168" s="162"/>
      <c r="EM168" s="162"/>
      <c r="EN168" s="162"/>
      <c r="EO168" s="162"/>
      <c r="EP168" s="162"/>
      <c r="EQ168" s="162"/>
      <c r="ER168" s="161"/>
      <c r="ES168" s="159"/>
      <c r="ET168" s="160"/>
      <c r="EU168" s="160"/>
      <c r="EV168" s="111"/>
      <c r="EW168" s="111"/>
      <c r="EX168" s="159"/>
      <c r="EY168" s="112"/>
      <c r="EZ168" s="112"/>
      <c r="FD168" s="163"/>
      <c r="FE168" s="162"/>
      <c r="FF168" s="162"/>
      <c r="FG168" s="162"/>
      <c r="FH168" s="162"/>
      <c r="FI168" s="162"/>
      <c r="FJ168" s="162"/>
      <c r="FK168" s="162"/>
      <c r="FL168" s="162"/>
      <c r="FM168" s="162"/>
      <c r="FN168" s="162"/>
      <c r="FO168" s="162"/>
      <c r="FP168" s="161"/>
      <c r="FQ168" s="159"/>
      <c r="FR168" s="160"/>
      <c r="FS168" s="160"/>
      <c r="FT168" s="159"/>
      <c r="FU168" s="111"/>
      <c r="FV168" s="159"/>
      <c r="FW168" s="112"/>
      <c r="FX168" s="112"/>
    </row>
    <row r="169" spans="1:180" ht="18" customHeight="1" outlineLevel="2" thickBot="1" x14ac:dyDescent="0.3">
      <c r="A169" s="150"/>
      <c r="B169" s="144"/>
      <c r="C169" s="929" t="str">
        <f t="shared" si="428"/>
        <v>SE30</v>
      </c>
      <c r="D169" s="945" t="s">
        <v>457</v>
      </c>
      <c r="E169" s="852"/>
      <c r="F169" s="852"/>
      <c r="G169" s="852"/>
      <c r="H169" s="853"/>
      <c r="I169" s="854"/>
      <c r="J169" s="1138" t="s">
        <v>306</v>
      </c>
      <c r="K169" s="1139" t="s">
        <v>306</v>
      </c>
      <c r="L169" s="818">
        <v>0</v>
      </c>
      <c r="M169" s="236"/>
      <c r="N169" s="705"/>
      <c r="O169" s="706"/>
      <c r="P169" s="481">
        <f>N169*$L169</f>
        <v>0</v>
      </c>
      <c r="Q169" s="111"/>
      <c r="R169" s="111"/>
      <c r="S169" s="718">
        <f>L169</f>
        <v>0</v>
      </c>
      <c r="T169" s="719">
        <f>N169</f>
        <v>0</v>
      </c>
      <c r="U169" s="530">
        <f>S169*T169</f>
        <v>0</v>
      </c>
      <c r="V169" s="720"/>
      <c r="W169" s="721"/>
      <c r="Y169" s="718">
        <f>S169*(1+$AC$97)</f>
        <v>0</v>
      </c>
      <c r="Z169" s="719">
        <f>T169*(1-$AC$99)</f>
        <v>0</v>
      </c>
      <c r="AA169" s="530">
        <f>Y169*Z169</f>
        <v>0</v>
      </c>
      <c r="AB169" s="720"/>
      <c r="AC169" s="721"/>
      <c r="AE169" s="718">
        <f>Y169*(1+$AI$97)</f>
        <v>0</v>
      </c>
      <c r="AF169" s="719">
        <f>Z169*(1-$AI$99)</f>
        <v>0</v>
      </c>
      <c r="AG169" s="530">
        <f>AE169*AF169</f>
        <v>0</v>
      </c>
      <c r="AH169" s="720"/>
      <c r="AI169" s="721"/>
      <c r="AK169" s="718">
        <f>AE169*(1+$AO$97)</f>
        <v>0</v>
      </c>
      <c r="AL169" s="719">
        <f>AF169*(1-$AO$99)</f>
        <v>0</v>
      </c>
      <c r="AM169" s="530">
        <f>AK169*AL169</f>
        <v>0</v>
      </c>
      <c r="AN169" s="720"/>
      <c r="AO169" s="721"/>
      <c r="AT169" s="111"/>
      <c r="AU169" s="169">
        <f>AK169*(1+$AY$97)</f>
        <v>0</v>
      </c>
      <c r="AV169" s="171">
        <f>AL169*(1-$AY$99)</f>
        <v>0</v>
      </c>
      <c r="AW169" s="170">
        <f>AU169*AV169</f>
        <v>0</v>
      </c>
      <c r="AX169" s="165"/>
      <c r="AY169" s="111"/>
      <c r="BA169" s="169">
        <f>AU169*(1+$BE$97)</f>
        <v>0</v>
      </c>
      <c r="BB169" s="171">
        <f>AV169*(1-$BE$99)</f>
        <v>0</v>
      </c>
      <c r="BC169" s="170">
        <f>BA169*BB169</f>
        <v>0</v>
      </c>
      <c r="BD169" s="165"/>
      <c r="BE169" s="111"/>
      <c r="BG169" s="169">
        <f>BA169*(1+$BK$97)</f>
        <v>0</v>
      </c>
      <c r="BH169" s="171">
        <f>BB169*(1-$BK$99)</f>
        <v>0</v>
      </c>
      <c r="BI169" s="170">
        <f>BG169*BH169</f>
        <v>0</v>
      </c>
      <c r="BJ169" s="165"/>
      <c r="BK169" s="111"/>
      <c r="BM169" s="169">
        <f>BG169*(1+$BQ$97)</f>
        <v>0</v>
      </c>
      <c r="BN169" s="171">
        <f>BH169*(1-$BQ$99)</f>
        <v>0</v>
      </c>
      <c r="BO169" s="170">
        <f>BM169*BN169</f>
        <v>0</v>
      </c>
      <c r="BP169" s="165"/>
      <c r="BQ169" s="111"/>
      <c r="BV169" s="111"/>
      <c r="BW169" s="169">
        <f>BM169*(1+$CA$97)</f>
        <v>0</v>
      </c>
      <c r="BX169" s="171">
        <f>BN169*(1-$CA$99)</f>
        <v>0</v>
      </c>
      <c r="BY169" s="170">
        <f>BW169*BX169</f>
        <v>0</v>
      </c>
      <c r="BZ169" s="165"/>
      <c r="CA169" s="111"/>
      <c r="CC169" s="169">
        <f>BW169*(1+$CG$97)</f>
        <v>0</v>
      </c>
      <c r="CD169" s="171">
        <f>BX169*(1-$CG$99)</f>
        <v>0</v>
      </c>
      <c r="CE169" s="170">
        <f>CC169*CD169</f>
        <v>0</v>
      </c>
      <c r="CF169" s="165"/>
      <c r="CG169" s="111"/>
      <c r="CI169" s="169">
        <f>CC169*(1+$CM$97)</f>
        <v>0</v>
      </c>
      <c r="CJ169" s="171">
        <f>CD169*(1-$CM$99)</f>
        <v>0</v>
      </c>
      <c r="CK169" s="170">
        <f>CI169*CJ169</f>
        <v>0</v>
      </c>
      <c r="CL169" s="165"/>
      <c r="CM169" s="111"/>
      <c r="CO169" s="169">
        <f>CI169*(1+$CS$97)</f>
        <v>0</v>
      </c>
      <c r="CP169" s="171">
        <f>CJ169*(1-$CS$99)</f>
        <v>0</v>
      </c>
      <c r="CQ169" s="170">
        <f>CO169*CP169</f>
        <v>0</v>
      </c>
      <c r="CR169" s="165"/>
      <c r="CS169" s="111"/>
      <c r="CX169" s="111"/>
      <c r="CY169" s="169">
        <f t="shared" si="429"/>
        <v>0</v>
      </c>
      <c r="CZ169" s="171">
        <f t="shared" si="430"/>
        <v>0</v>
      </c>
      <c r="DA169" s="170">
        <f>CY169*CZ169</f>
        <v>0</v>
      </c>
      <c r="DB169" s="165"/>
      <c r="DC169" s="111"/>
      <c r="DE169" s="169">
        <f t="shared" si="431"/>
        <v>0</v>
      </c>
      <c r="DF169" s="171">
        <f t="shared" si="432"/>
        <v>0</v>
      </c>
      <c r="DG169" s="170">
        <f>DE169*DF169</f>
        <v>0</v>
      </c>
      <c r="DH169" s="165"/>
      <c r="DI169" s="111"/>
      <c r="DK169" s="169">
        <f t="shared" si="433"/>
        <v>0</v>
      </c>
      <c r="DL169" s="171">
        <f t="shared" si="434"/>
        <v>0</v>
      </c>
      <c r="DM169" s="170">
        <f>DK169*DL169</f>
        <v>0</v>
      </c>
      <c r="DN169" s="165"/>
      <c r="DO169" s="111"/>
      <c r="DQ169" s="169">
        <f t="shared" si="435"/>
        <v>0</v>
      </c>
      <c r="DR169" s="171">
        <f t="shared" si="436"/>
        <v>0</v>
      </c>
      <c r="DS169" s="170">
        <f>DQ169*DR169</f>
        <v>0</v>
      </c>
      <c r="DT169" s="165"/>
      <c r="DU169" s="111"/>
      <c r="DZ169" s="111"/>
      <c r="EA169" s="727"/>
      <c r="EB169" s="488"/>
      <c r="EC169" s="150"/>
      <c r="ED169" s="144"/>
      <c r="EF169" s="163"/>
      <c r="EG169" s="162"/>
      <c r="EH169" s="162"/>
      <c r="EI169" s="162"/>
      <c r="EJ169" s="162"/>
      <c r="EK169" s="162"/>
      <c r="EL169" s="162"/>
      <c r="EM169" s="162"/>
      <c r="EN169" s="162"/>
      <c r="EO169" s="162"/>
      <c r="EP169" s="162"/>
      <c r="EQ169" s="162"/>
      <c r="ER169" s="161"/>
      <c r="ES169" s="159"/>
      <c r="ET169" s="160"/>
      <c r="EU169" s="160"/>
      <c r="EV169" s="111"/>
      <c r="EW169" s="111"/>
      <c r="EX169" s="159"/>
      <c r="EY169" s="112"/>
      <c r="EZ169" s="112"/>
      <c r="FD169" s="163"/>
      <c r="FE169" s="162"/>
      <c r="FF169" s="162"/>
      <c r="FG169" s="162"/>
      <c r="FH169" s="162"/>
      <c r="FI169" s="162"/>
      <c r="FJ169" s="162"/>
      <c r="FK169" s="162"/>
      <c r="FL169" s="162"/>
      <c r="FM169" s="162"/>
      <c r="FN169" s="162"/>
      <c r="FO169" s="162"/>
      <c r="FP169" s="161"/>
      <c r="FQ169" s="159"/>
      <c r="FR169" s="160"/>
      <c r="FS169" s="160"/>
      <c r="FT169" s="159"/>
      <c r="FU169" s="111"/>
      <c r="FV169" s="159"/>
      <c r="FW169" s="112"/>
      <c r="FX169" s="112"/>
    </row>
    <row r="170" spans="1:180" ht="16" customHeight="1" thickBot="1" x14ac:dyDescent="0.4">
      <c r="A170" s="150"/>
      <c r="B170" s="144"/>
      <c r="D170" s="156"/>
      <c r="E170" s="156"/>
      <c r="F170" s="156"/>
      <c r="G170" s="156"/>
      <c r="H170" s="808"/>
      <c r="I170" s="156"/>
      <c r="J170" s="156"/>
      <c r="K170" s="156"/>
      <c r="L170" s="156"/>
      <c r="M170" s="151"/>
      <c r="N170" s="153"/>
      <c r="O170" s="155"/>
      <c r="P170" s="151"/>
      <c r="Q170" s="151"/>
      <c r="R170" s="151"/>
      <c r="S170" s="153"/>
      <c r="T170" s="153"/>
      <c r="U170" s="153"/>
      <c r="V170" s="155"/>
      <c r="W170" s="707">
        <f>SUM(W140:W169)</f>
        <v>0</v>
      </c>
      <c r="Y170" s="153"/>
      <c r="Z170" s="153"/>
      <c r="AA170" s="153"/>
      <c r="AB170" s="155"/>
      <c r="AC170" s="707">
        <f>SUM(AC140:AC169)</f>
        <v>0</v>
      </c>
      <c r="AE170" s="153"/>
      <c r="AF170" s="153"/>
      <c r="AG170" s="153"/>
      <c r="AH170" s="155"/>
      <c r="AI170" s="707">
        <f>SUM(AI140:AI169)</f>
        <v>0</v>
      </c>
      <c r="AK170" s="153"/>
      <c r="AL170" s="153"/>
      <c r="AM170" s="153"/>
      <c r="AN170" s="155"/>
      <c r="AO170" s="707">
        <f>SUM(AO140:AO169)</f>
        <v>0</v>
      </c>
      <c r="AT170" s="151"/>
      <c r="AU170" s="153"/>
      <c r="AV170" s="153"/>
      <c r="AW170" s="153"/>
      <c r="AX170" s="155"/>
      <c r="AY170" s="154">
        <f>SUM(AY140:AY169)</f>
        <v>0</v>
      </c>
      <c r="BA170" s="153"/>
      <c r="BB170" s="153"/>
      <c r="BC170" s="153"/>
      <c r="BD170" s="155"/>
      <c r="BE170" s="154">
        <f>SUM(BE140:BE169)</f>
        <v>0</v>
      </c>
      <c r="BG170" s="153"/>
      <c r="BH170" s="153"/>
      <c r="BI170" s="153"/>
      <c r="BJ170" s="155"/>
      <c r="BK170" s="154">
        <f>SUM(BK140:BK169)</f>
        <v>0</v>
      </c>
      <c r="BM170" s="153"/>
      <c r="BN170" s="153"/>
      <c r="BO170" s="153"/>
      <c r="BP170" s="155"/>
      <c r="BQ170" s="154">
        <f>SUM(BQ140:BQ169)</f>
        <v>0</v>
      </c>
      <c r="BV170" s="151"/>
      <c r="BW170" s="153"/>
      <c r="BX170" s="153"/>
      <c r="BY170" s="153"/>
      <c r="BZ170" s="155"/>
      <c r="CA170" s="154">
        <f>SUM(CA140:CA169)</f>
        <v>0</v>
      </c>
      <c r="CC170" s="153"/>
      <c r="CD170" s="153"/>
      <c r="CE170" s="153"/>
      <c r="CF170" s="155"/>
      <c r="CG170" s="154">
        <f>SUM(CG140:CG169)</f>
        <v>0</v>
      </c>
      <c r="CI170" s="153"/>
      <c r="CJ170" s="153"/>
      <c r="CK170" s="153"/>
      <c r="CL170" s="155"/>
      <c r="CM170" s="154">
        <f>SUM(CM140:CM169)</f>
        <v>0</v>
      </c>
      <c r="CO170" s="153"/>
      <c r="CP170" s="153"/>
      <c r="CQ170" s="153"/>
      <c r="CR170" s="155"/>
      <c r="CS170" s="154">
        <f>SUM(CS140:CS169)</f>
        <v>0</v>
      </c>
      <c r="CX170" s="151"/>
      <c r="CY170" s="153"/>
      <c r="CZ170" s="153"/>
      <c r="DA170" s="153"/>
      <c r="DB170" s="155"/>
      <c r="DC170" s="154">
        <f>SUM(DC140:DC169)</f>
        <v>0</v>
      </c>
      <c r="DE170" s="153"/>
      <c r="DF170" s="153"/>
      <c r="DG170" s="153"/>
      <c r="DH170" s="155"/>
      <c r="DI170" s="154">
        <f>SUM(DI140:DI169)</f>
        <v>0</v>
      </c>
      <c r="DK170" s="153"/>
      <c r="DL170" s="153"/>
      <c r="DM170" s="153"/>
      <c r="DN170" s="155"/>
      <c r="DO170" s="154">
        <f>SUM(DO140:DO169)</f>
        <v>0</v>
      </c>
      <c r="DQ170" s="153"/>
      <c r="DR170" s="153"/>
      <c r="DS170" s="153"/>
      <c r="DT170" s="155"/>
      <c r="DU170" s="154">
        <f>SUM(DU140:DU169)</f>
        <v>0</v>
      </c>
      <c r="DZ170" s="151"/>
      <c r="EA170" s="152"/>
      <c r="EB170" s="471">
        <f>SUM(EB140:EB164)</f>
        <v>0</v>
      </c>
      <c r="EC170" s="150"/>
      <c r="ED170" s="144"/>
      <c r="EV170" s="153"/>
      <c r="EW170" s="153"/>
      <c r="EX170" s="153"/>
      <c r="EY170" s="152"/>
      <c r="EZ170" s="151"/>
      <c r="FT170" s="153"/>
      <c r="FU170" s="153"/>
      <c r="FV170" s="153"/>
      <c r="FW170" s="152"/>
      <c r="FX170" s="151"/>
    </row>
    <row r="171" spans="1:180" ht="16.149999999999999" customHeight="1" x14ac:dyDescent="0.3">
      <c r="B171" s="129"/>
      <c r="C171" s="128"/>
      <c r="D171" s="125"/>
      <c r="E171" s="125"/>
      <c r="F171" s="125"/>
      <c r="G171" s="876"/>
      <c r="H171" s="878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6"/>
      <c r="W171" s="125"/>
      <c r="Y171" s="125"/>
      <c r="Z171" s="125"/>
      <c r="AA171" s="125"/>
      <c r="AB171" s="126"/>
      <c r="AC171" s="125"/>
      <c r="AE171" s="125"/>
      <c r="AF171" s="125"/>
      <c r="AG171" s="125"/>
      <c r="AH171" s="126"/>
      <c r="AI171" s="125"/>
      <c r="AK171" s="125"/>
      <c r="AL171" s="125"/>
      <c r="AM171" s="125"/>
      <c r="AN171" s="126"/>
      <c r="AO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  <c r="BM171" s="125"/>
      <c r="BN171" s="125"/>
      <c r="BO171" s="125"/>
      <c r="BP171" s="125"/>
      <c r="BQ171" s="125"/>
      <c r="BR171" s="125"/>
      <c r="BS171" s="125"/>
      <c r="BT171" s="125"/>
      <c r="BU171" s="125"/>
      <c r="BV171" s="125"/>
      <c r="BW171" s="125"/>
      <c r="BX171" s="125"/>
      <c r="BY171" s="125"/>
      <c r="BZ171" s="125"/>
      <c r="CA171" s="125"/>
      <c r="CB171" s="125"/>
      <c r="CC171" s="125"/>
      <c r="CD171" s="125"/>
      <c r="CE171" s="125"/>
      <c r="CF171" s="125"/>
      <c r="CG171" s="125"/>
      <c r="CH171" s="125"/>
      <c r="CI171" s="125"/>
      <c r="CJ171" s="125"/>
      <c r="CK171" s="125"/>
      <c r="CL171" s="125"/>
      <c r="CM171" s="125"/>
      <c r="CN171" s="125"/>
      <c r="CO171" s="125"/>
      <c r="CP171" s="125"/>
      <c r="CQ171" s="125"/>
      <c r="CR171" s="125"/>
      <c r="CS171" s="125"/>
      <c r="CT171" s="125"/>
      <c r="CU171" s="125"/>
      <c r="CV171" s="125"/>
      <c r="CW171" s="125"/>
      <c r="CX171" s="125"/>
      <c r="CY171" s="125"/>
      <c r="CZ171" s="125"/>
      <c r="DA171" s="125"/>
      <c r="DB171" s="125"/>
      <c r="DC171" s="125"/>
      <c r="DD171" s="125"/>
      <c r="DE171" s="125"/>
      <c r="DF171" s="125"/>
      <c r="DG171" s="125"/>
      <c r="DH171" s="125"/>
      <c r="DI171" s="125"/>
      <c r="DJ171" s="125"/>
      <c r="DK171" s="125"/>
      <c r="DL171" s="125"/>
      <c r="DM171" s="125"/>
      <c r="DN171" s="125"/>
      <c r="DO171" s="125"/>
      <c r="DP171" s="125"/>
      <c r="DQ171" s="125"/>
      <c r="DR171" s="125"/>
      <c r="DS171" s="125"/>
      <c r="DT171" s="125"/>
      <c r="DU171" s="125"/>
      <c r="DV171" s="125"/>
      <c r="DW171" s="125"/>
      <c r="DX171" s="125"/>
      <c r="DY171" s="125"/>
      <c r="DZ171" s="125"/>
      <c r="EA171" s="125"/>
      <c r="EB171" s="125"/>
      <c r="EC171" s="150"/>
    </row>
    <row r="172" spans="1:180" ht="6" customHeight="1" thickBot="1" x14ac:dyDescent="0.35">
      <c r="B172" s="144"/>
      <c r="C172" s="879"/>
      <c r="D172" s="877"/>
      <c r="EC172" s="150"/>
    </row>
    <row r="173" spans="1:180" s="177" customFormat="1" ht="36" x14ac:dyDescent="0.4">
      <c r="A173" s="181"/>
      <c r="B173" s="180"/>
      <c r="C173" s="593"/>
      <c r="D173" s="814" t="s">
        <v>458</v>
      </c>
      <c r="E173" s="582"/>
      <c r="F173" s="582"/>
      <c r="G173" s="582"/>
      <c r="H173" s="582"/>
      <c r="I173" s="582"/>
      <c r="J173" s="657"/>
      <c r="K173" s="584"/>
      <c r="L173" s="585" t="s">
        <v>324</v>
      </c>
      <c r="M173" s="174"/>
      <c r="N173" s="689" t="s">
        <v>411</v>
      </c>
      <c r="O173" s="690" t="s">
        <v>83</v>
      </c>
      <c r="P173" s="691" t="s">
        <v>291</v>
      </c>
      <c r="Q173" s="183"/>
      <c r="R173" s="183"/>
      <c r="S173" s="708" t="s">
        <v>324</v>
      </c>
      <c r="T173" s="709" t="s">
        <v>411</v>
      </c>
      <c r="U173" s="709" t="s">
        <v>291</v>
      </c>
      <c r="V173" s="709" t="s">
        <v>412</v>
      </c>
      <c r="W173" s="710" t="s">
        <v>413</v>
      </c>
      <c r="Y173" s="708" t="s">
        <v>324</v>
      </c>
      <c r="Z173" s="709" t="s">
        <v>411</v>
      </c>
      <c r="AA173" s="709" t="s">
        <v>291</v>
      </c>
      <c r="AB173" s="709" t="s">
        <v>412</v>
      </c>
      <c r="AC173" s="710" t="s">
        <v>413</v>
      </c>
      <c r="AE173" s="708" t="s">
        <v>324</v>
      </c>
      <c r="AF173" s="709" t="s">
        <v>411</v>
      </c>
      <c r="AG173" s="709" t="s">
        <v>291</v>
      </c>
      <c r="AH173" s="709" t="s">
        <v>412</v>
      </c>
      <c r="AI173" s="710" t="s">
        <v>413</v>
      </c>
      <c r="AK173" s="708" t="s">
        <v>324</v>
      </c>
      <c r="AL173" s="709" t="s">
        <v>411</v>
      </c>
      <c r="AM173" s="709" t="s">
        <v>291</v>
      </c>
      <c r="AN173" s="709" t="s">
        <v>412</v>
      </c>
      <c r="AO173" s="710" t="s">
        <v>413</v>
      </c>
      <c r="AT173" s="183"/>
      <c r="AU173" s="182" t="s">
        <v>81</v>
      </c>
      <c r="AV173" s="182" t="s">
        <v>82</v>
      </c>
      <c r="AW173" s="182" t="s">
        <v>45</v>
      </c>
      <c r="AX173" s="182" t="s">
        <v>196</v>
      </c>
      <c r="AY173" s="182" t="s">
        <v>197</v>
      </c>
      <c r="BA173" s="182" t="s">
        <v>81</v>
      </c>
      <c r="BB173" s="182" t="s">
        <v>82</v>
      </c>
      <c r="BC173" s="182" t="s">
        <v>45</v>
      </c>
      <c r="BD173" s="182" t="s">
        <v>196</v>
      </c>
      <c r="BE173" s="182" t="s">
        <v>197</v>
      </c>
      <c r="BG173" s="182" t="s">
        <v>81</v>
      </c>
      <c r="BH173" s="182" t="s">
        <v>82</v>
      </c>
      <c r="BI173" s="182" t="s">
        <v>45</v>
      </c>
      <c r="BJ173" s="182" t="s">
        <v>196</v>
      </c>
      <c r="BK173" s="182" t="s">
        <v>197</v>
      </c>
      <c r="BM173" s="182" t="s">
        <v>81</v>
      </c>
      <c r="BN173" s="182" t="s">
        <v>82</v>
      </c>
      <c r="BO173" s="182" t="s">
        <v>45</v>
      </c>
      <c r="BP173" s="182" t="s">
        <v>196</v>
      </c>
      <c r="BQ173" s="182" t="s">
        <v>197</v>
      </c>
      <c r="BV173" s="183"/>
      <c r="BW173" s="182" t="s">
        <v>81</v>
      </c>
      <c r="BX173" s="182" t="s">
        <v>82</v>
      </c>
      <c r="BY173" s="182" t="s">
        <v>45</v>
      </c>
      <c r="BZ173" s="182" t="s">
        <v>196</v>
      </c>
      <c r="CA173" s="182" t="s">
        <v>197</v>
      </c>
      <c r="CC173" s="182" t="s">
        <v>81</v>
      </c>
      <c r="CD173" s="182" t="s">
        <v>82</v>
      </c>
      <c r="CE173" s="182" t="s">
        <v>45</v>
      </c>
      <c r="CF173" s="182" t="s">
        <v>196</v>
      </c>
      <c r="CG173" s="182" t="s">
        <v>197</v>
      </c>
      <c r="CI173" s="182" t="s">
        <v>81</v>
      </c>
      <c r="CJ173" s="182" t="s">
        <v>82</v>
      </c>
      <c r="CK173" s="182" t="s">
        <v>45</v>
      </c>
      <c r="CL173" s="182" t="s">
        <v>196</v>
      </c>
      <c r="CM173" s="182" t="s">
        <v>197</v>
      </c>
      <c r="CO173" s="182" t="s">
        <v>81</v>
      </c>
      <c r="CP173" s="182" t="s">
        <v>82</v>
      </c>
      <c r="CQ173" s="182" t="s">
        <v>45</v>
      </c>
      <c r="CR173" s="182" t="s">
        <v>196</v>
      </c>
      <c r="CS173" s="182" t="s">
        <v>197</v>
      </c>
      <c r="CX173" s="183"/>
      <c r="CY173" s="182" t="s">
        <v>81</v>
      </c>
      <c r="CZ173" s="182" t="s">
        <v>82</v>
      </c>
      <c r="DA173" s="182" t="s">
        <v>45</v>
      </c>
      <c r="DB173" s="182" t="s">
        <v>196</v>
      </c>
      <c r="DC173" s="182" t="s">
        <v>197</v>
      </c>
      <c r="DE173" s="182" t="s">
        <v>81</v>
      </c>
      <c r="DF173" s="182" t="s">
        <v>82</v>
      </c>
      <c r="DG173" s="182" t="s">
        <v>45</v>
      </c>
      <c r="DH173" s="182" t="s">
        <v>196</v>
      </c>
      <c r="DI173" s="182" t="s">
        <v>197</v>
      </c>
      <c r="DK173" s="182" t="s">
        <v>81</v>
      </c>
      <c r="DL173" s="182" t="s">
        <v>82</v>
      </c>
      <c r="DM173" s="182" t="s">
        <v>45</v>
      </c>
      <c r="DN173" s="182" t="s">
        <v>196</v>
      </c>
      <c r="DO173" s="182" t="s">
        <v>197</v>
      </c>
      <c r="DQ173" s="182" t="s">
        <v>81</v>
      </c>
      <c r="DR173" s="182" t="s">
        <v>82</v>
      </c>
      <c r="DS173" s="182" t="s">
        <v>45</v>
      </c>
      <c r="DT173" s="182" t="s">
        <v>196</v>
      </c>
      <c r="DU173" s="182" t="s">
        <v>197</v>
      </c>
      <c r="DZ173" s="174"/>
      <c r="EA173" s="708" t="s">
        <v>326</v>
      </c>
      <c r="EB173" s="710" t="s">
        <v>327</v>
      </c>
      <c r="EC173" s="181"/>
      <c r="ED173" s="180"/>
      <c r="EF173" s="179"/>
      <c r="EG173" s="179"/>
      <c r="EH173" s="179"/>
      <c r="EI173" s="179"/>
      <c r="EJ173" s="179"/>
      <c r="EK173" s="179"/>
      <c r="EL173" s="179"/>
      <c r="EM173" s="179"/>
      <c r="EN173" s="179"/>
      <c r="EO173" s="179"/>
      <c r="EP173" s="179"/>
      <c r="EQ173" s="179"/>
      <c r="ER173" s="178"/>
      <c r="ES173" s="178"/>
      <c r="ET173" s="178"/>
      <c r="EU173" s="174"/>
      <c r="EV173" s="178"/>
      <c r="EW173" s="178"/>
      <c r="EX173" s="178"/>
      <c r="EY173" s="178"/>
      <c r="EZ173" s="178"/>
      <c r="FD173" s="179"/>
      <c r="FE173" s="179"/>
      <c r="FF173" s="179"/>
      <c r="FG173" s="179"/>
      <c r="FH173" s="179"/>
      <c r="FI173" s="179"/>
      <c r="FJ173" s="179"/>
      <c r="FK173" s="179"/>
      <c r="FL173" s="179"/>
      <c r="FM173" s="179"/>
      <c r="FN173" s="179"/>
      <c r="FO173" s="179"/>
      <c r="FP173" s="178"/>
      <c r="FQ173" s="178"/>
      <c r="FR173" s="178"/>
      <c r="FS173" s="174"/>
      <c r="FT173" s="178"/>
      <c r="FU173" s="178"/>
      <c r="FV173" s="178"/>
      <c r="FW173" s="178"/>
      <c r="FX173" s="178"/>
    </row>
    <row r="174" spans="1:180" ht="16" customHeight="1" outlineLevel="1" x14ac:dyDescent="0.35">
      <c r="A174" s="150"/>
      <c r="B174" s="144"/>
      <c r="C174" s="858"/>
      <c r="D174" s="592" t="s">
        <v>328</v>
      </c>
      <c r="E174" s="578" t="s">
        <v>435</v>
      </c>
      <c r="F174" s="578"/>
      <c r="G174" s="578"/>
      <c r="H174" s="578"/>
      <c r="I174" s="579"/>
      <c r="J174" s="668" t="s">
        <v>295</v>
      </c>
      <c r="K174" s="669" t="s">
        <v>330</v>
      </c>
      <c r="L174" s="672" t="str">
        <f>"[" &amp; 'Summary (EN)'!$I$14 &amp;"/h]"</f>
        <v>[DOL/h]</v>
      </c>
      <c r="M174" s="158"/>
      <c r="N174" s="692" t="s">
        <v>89</v>
      </c>
      <c r="O174" s="587"/>
      <c r="P174" s="693" t="str">
        <f>"[" &amp; 'Summary (EN)'!$I$14 &amp;"/h]"</f>
        <v>[DOL/h]</v>
      </c>
      <c r="Q174" s="163"/>
      <c r="R174" s="163"/>
      <c r="S174" s="711" t="str">
        <f>"[" &amp; 'Summary (EN)'!$I$14 &amp;"/h]"</f>
        <v>[DOL/h]</v>
      </c>
      <c r="T174" s="470" t="s">
        <v>89</v>
      </c>
      <c r="U174" s="470" t="str">
        <f>"["&amp; 'Summary (EN)'!$I$14 &amp;"]"</f>
        <v>[DOL]</v>
      </c>
      <c r="V174" s="470"/>
      <c r="W174" s="476" t="str">
        <f>"["&amp; 'Summary (EN)'!$I$14 &amp;"]"</f>
        <v>[DOL]</v>
      </c>
      <c r="Y174" s="711" t="str">
        <f>"[" &amp; 'Summary (EN)'!$I$14 &amp;"/h]"</f>
        <v>[DOL/h]</v>
      </c>
      <c r="Z174" s="470" t="s">
        <v>89</v>
      </c>
      <c r="AA174" s="470" t="str">
        <f>"["&amp; 'Summary (EN)'!$I$14 &amp;"]"</f>
        <v>[DOL]</v>
      </c>
      <c r="AB174" s="470"/>
      <c r="AC174" s="476" t="str">
        <f>"["&amp; 'Summary (EN)'!$I$14 &amp;"]"</f>
        <v>[DOL]</v>
      </c>
      <c r="AE174" s="711" t="str">
        <f>"[" &amp; 'Summary (EN)'!$I$14 &amp;"/h]"</f>
        <v>[DOL/h]</v>
      </c>
      <c r="AF174" s="470" t="s">
        <v>89</v>
      </c>
      <c r="AG174" s="470" t="str">
        <f>"["&amp; 'Summary (EN)'!$I$14 &amp;"]"</f>
        <v>[DOL]</v>
      </c>
      <c r="AH174" s="470"/>
      <c r="AI174" s="476" t="str">
        <f>"["&amp; 'Summary (EN)'!$I$14 &amp;"]"</f>
        <v>[DOL]</v>
      </c>
      <c r="AK174" s="711" t="str">
        <f>"[" &amp; 'Summary (EN)'!$I$14 &amp;"/h]"</f>
        <v>[DOL/h]</v>
      </c>
      <c r="AL174" s="470" t="s">
        <v>89</v>
      </c>
      <c r="AM174" s="470" t="str">
        <f>"["&amp; 'Summary (EN)'!$I$14 &amp;"]"</f>
        <v>[DOL]</v>
      </c>
      <c r="AN174" s="470"/>
      <c r="AO174" s="476" t="str">
        <f>"["&amp; 'Summary (EN)'!$I$14 &amp;"]"</f>
        <v>[DOL]</v>
      </c>
      <c r="AT174" s="163"/>
      <c r="AU174" s="176" t="str">
        <f>"[" &amp; 'Zusammenfassung (DE)'!$I$14 &amp;"/h]"</f>
        <v>[EUR/h]</v>
      </c>
      <c r="AV174" s="175" t="s">
        <v>89</v>
      </c>
      <c r="AW174" s="175" t="str">
        <f>"["&amp; 'Zusammenfassung (DE)'!$I$14 &amp;"]"</f>
        <v>[EUR]</v>
      </c>
      <c r="AX174" s="175"/>
      <c r="AY174" s="175" t="str">
        <f>"["&amp; 'Zusammenfassung (DE)'!$I$14 &amp;"]"</f>
        <v>[EUR]</v>
      </c>
      <c r="BA174" s="176" t="str">
        <f>"[" &amp; 'Zusammenfassung (DE)'!$I$14 &amp;"/h]"</f>
        <v>[EUR/h]</v>
      </c>
      <c r="BB174" s="175" t="s">
        <v>89</v>
      </c>
      <c r="BC174" s="175" t="str">
        <f>"["&amp; 'Zusammenfassung (DE)'!$I$14 &amp;"]"</f>
        <v>[EUR]</v>
      </c>
      <c r="BD174" s="175"/>
      <c r="BE174" s="175" t="str">
        <f>"["&amp; 'Zusammenfassung (DE)'!$I$14 &amp;"]"</f>
        <v>[EUR]</v>
      </c>
      <c r="BG174" s="176" t="str">
        <f>"[" &amp; 'Zusammenfassung (DE)'!$I$14 &amp;"/h]"</f>
        <v>[EUR/h]</v>
      </c>
      <c r="BH174" s="175" t="s">
        <v>89</v>
      </c>
      <c r="BI174" s="175" t="str">
        <f>"["&amp; 'Zusammenfassung (DE)'!$I$14 &amp;"]"</f>
        <v>[EUR]</v>
      </c>
      <c r="BJ174" s="175"/>
      <c r="BK174" s="175" t="str">
        <f>"["&amp; 'Zusammenfassung (DE)'!$I$14 &amp;"]"</f>
        <v>[EUR]</v>
      </c>
      <c r="BM174" s="176" t="str">
        <f>"[" &amp; 'Zusammenfassung (DE)'!$I$14 &amp;"/h]"</f>
        <v>[EUR/h]</v>
      </c>
      <c r="BN174" s="175" t="s">
        <v>89</v>
      </c>
      <c r="BO174" s="175" t="str">
        <f>"["&amp; 'Zusammenfassung (DE)'!$I$14 &amp;"]"</f>
        <v>[EUR]</v>
      </c>
      <c r="BP174" s="175"/>
      <c r="BQ174" s="175" t="str">
        <f>"["&amp; 'Zusammenfassung (DE)'!$I$14 &amp;"]"</f>
        <v>[EUR]</v>
      </c>
      <c r="BV174" s="163"/>
      <c r="BW174" s="176" t="str">
        <f>"[" &amp; 'Zusammenfassung (DE)'!$I$14 &amp;"/h]"</f>
        <v>[EUR/h]</v>
      </c>
      <c r="BX174" s="175" t="s">
        <v>89</v>
      </c>
      <c r="BY174" s="175" t="str">
        <f>"["&amp; 'Zusammenfassung (DE)'!$I$14 &amp;"]"</f>
        <v>[EUR]</v>
      </c>
      <c r="BZ174" s="175"/>
      <c r="CA174" s="175" t="str">
        <f>"["&amp; 'Zusammenfassung (DE)'!$I$14 &amp;"]"</f>
        <v>[EUR]</v>
      </c>
      <c r="CC174" s="176" t="str">
        <f>"[" &amp; 'Zusammenfassung (DE)'!$I$14 &amp;"/h]"</f>
        <v>[EUR/h]</v>
      </c>
      <c r="CD174" s="175" t="s">
        <v>89</v>
      </c>
      <c r="CE174" s="175" t="str">
        <f>"["&amp; 'Zusammenfassung (DE)'!$I$14 &amp;"]"</f>
        <v>[EUR]</v>
      </c>
      <c r="CF174" s="175"/>
      <c r="CG174" s="175" t="str">
        <f>"["&amp; 'Zusammenfassung (DE)'!$I$14 &amp;"]"</f>
        <v>[EUR]</v>
      </c>
      <c r="CI174" s="176" t="str">
        <f>"[" &amp; 'Zusammenfassung (DE)'!$I$14 &amp;"/h]"</f>
        <v>[EUR/h]</v>
      </c>
      <c r="CJ174" s="175" t="s">
        <v>89</v>
      </c>
      <c r="CK174" s="175" t="str">
        <f>"["&amp; 'Zusammenfassung (DE)'!$I$14 &amp;"]"</f>
        <v>[EUR]</v>
      </c>
      <c r="CL174" s="175"/>
      <c r="CM174" s="175" t="str">
        <f>"["&amp; 'Zusammenfassung (DE)'!$I$14 &amp;"]"</f>
        <v>[EUR]</v>
      </c>
      <c r="CO174" s="176" t="str">
        <f>"[" &amp; 'Zusammenfassung (DE)'!$I$14 &amp;"/h]"</f>
        <v>[EUR/h]</v>
      </c>
      <c r="CP174" s="175" t="s">
        <v>89</v>
      </c>
      <c r="CQ174" s="175" t="str">
        <f>"["&amp; 'Zusammenfassung (DE)'!$I$14 &amp;"]"</f>
        <v>[EUR]</v>
      </c>
      <c r="CR174" s="175"/>
      <c r="CS174" s="175" t="str">
        <f>"["&amp; 'Zusammenfassung (DE)'!$I$14 &amp;"]"</f>
        <v>[EUR]</v>
      </c>
      <c r="CX174" s="163"/>
      <c r="CY174" s="176" t="str">
        <f>"[" &amp; 'Zusammenfassung (DE)'!$I$14 &amp;"/h]"</f>
        <v>[EUR/h]</v>
      </c>
      <c r="CZ174" s="175" t="s">
        <v>89</v>
      </c>
      <c r="DA174" s="175" t="str">
        <f>"["&amp; 'Zusammenfassung (DE)'!$I$14 &amp;"]"</f>
        <v>[EUR]</v>
      </c>
      <c r="DB174" s="175"/>
      <c r="DC174" s="175" t="str">
        <f>"["&amp; 'Zusammenfassung (DE)'!$I$14 &amp;"]"</f>
        <v>[EUR]</v>
      </c>
      <c r="DE174" s="176" t="str">
        <f>"[" &amp; 'Zusammenfassung (DE)'!$I$14 &amp;"/h]"</f>
        <v>[EUR/h]</v>
      </c>
      <c r="DF174" s="175" t="s">
        <v>89</v>
      </c>
      <c r="DG174" s="175" t="str">
        <f>"["&amp; 'Zusammenfassung (DE)'!$I$14 &amp;"]"</f>
        <v>[EUR]</v>
      </c>
      <c r="DH174" s="175"/>
      <c r="DI174" s="175" t="str">
        <f>"["&amp; 'Zusammenfassung (DE)'!$I$14 &amp;"]"</f>
        <v>[EUR]</v>
      </c>
      <c r="DK174" s="176" t="str">
        <f>"[" &amp; 'Zusammenfassung (DE)'!$I$14 &amp;"/h]"</f>
        <v>[EUR/h]</v>
      </c>
      <c r="DL174" s="175" t="s">
        <v>89</v>
      </c>
      <c r="DM174" s="175" t="str">
        <f>"["&amp; 'Zusammenfassung (DE)'!$I$14 &amp;"]"</f>
        <v>[EUR]</v>
      </c>
      <c r="DN174" s="175"/>
      <c r="DO174" s="175" t="str">
        <f>"["&amp; 'Zusammenfassung (DE)'!$I$14 &amp;"]"</f>
        <v>[EUR]</v>
      </c>
      <c r="DQ174" s="176" t="str">
        <f>"[" &amp; 'Zusammenfassung (DE)'!$I$14 &amp;"/h]"</f>
        <v>[EUR/h]</v>
      </c>
      <c r="DR174" s="175" t="s">
        <v>89</v>
      </c>
      <c r="DS174" s="175" t="str">
        <f>"["&amp; 'Zusammenfassung (DE)'!$I$14 &amp;"]"</f>
        <v>[EUR]</v>
      </c>
      <c r="DT174" s="175"/>
      <c r="DU174" s="175" t="str">
        <f>"["&amp; 'Zusammenfassung (DE)'!$I$14 &amp;"]"</f>
        <v>[EUR]</v>
      </c>
      <c r="DZ174" s="158"/>
      <c r="EA174" s="475" t="s">
        <v>415</v>
      </c>
      <c r="EB174" s="476" t="str">
        <f>"["&amp; 'Summary (EN)'!$I$14 &amp;"]"</f>
        <v>[DOL]</v>
      </c>
      <c r="EC174" s="150"/>
      <c r="ED174" s="144"/>
      <c r="EF174" s="163"/>
      <c r="EG174" s="156"/>
      <c r="EH174" s="156"/>
      <c r="EI174" s="156"/>
      <c r="EJ174" s="156"/>
      <c r="EK174" s="156"/>
      <c r="EL174" s="156"/>
      <c r="EM174" s="156"/>
      <c r="EN174" s="156"/>
      <c r="EO174" s="156"/>
      <c r="EP174" s="158"/>
      <c r="EQ174" s="156"/>
      <c r="ER174" s="174"/>
      <c r="ES174" s="174"/>
      <c r="ET174" s="174"/>
      <c r="EU174" s="174"/>
      <c r="EV174" s="174"/>
      <c r="EW174" s="158"/>
      <c r="EX174" s="158"/>
      <c r="EY174" s="156"/>
      <c r="EZ174" s="156"/>
      <c r="FD174" s="163"/>
      <c r="FE174" s="156"/>
      <c r="FF174" s="156"/>
      <c r="FG174" s="156"/>
      <c r="FH174" s="156"/>
      <c r="FI174" s="156"/>
      <c r="FJ174" s="156"/>
      <c r="FK174" s="156"/>
      <c r="FL174" s="156"/>
      <c r="FM174" s="156"/>
      <c r="FN174" s="158"/>
      <c r="FO174" s="156"/>
      <c r="FP174" s="174"/>
      <c r="FQ174" s="174"/>
      <c r="FR174" s="174"/>
      <c r="FS174" s="174"/>
      <c r="FT174" s="174"/>
      <c r="FU174" s="158"/>
      <c r="FV174" s="158"/>
      <c r="FW174" s="156"/>
      <c r="FX174" s="156"/>
    </row>
    <row r="175" spans="1:180" ht="16" customHeight="1" outlineLevel="1" collapsed="1" x14ac:dyDescent="0.25">
      <c r="A175" s="150"/>
      <c r="B175" s="144"/>
      <c r="C175" s="913" t="str">
        <f>"SC" &amp; ROW(C175)-ROW($C$173)-1</f>
        <v>SC1</v>
      </c>
      <c r="D175" s="914" t="s">
        <v>243</v>
      </c>
      <c r="E175" s="859"/>
      <c r="F175" s="859"/>
      <c r="G175" s="859"/>
      <c r="H175" s="859"/>
      <c r="I175" s="1058" t="s">
        <v>326</v>
      </c>
      <c r="J175" s="862"/>
      <c r="K175" s="862"/>
      <c r="L175" s="871"/>
      <c r="M175" s="111"/>
      <c r="N175" s="698">
        <f>SUM(N176:N178)</f>
        <v>0</v>
      </c>
      <c r="O175" s="589">
        <f>SUM(O176:O178)</f>
        <v>0</v>
      </c>
      <c r="P175" s="478">
        <f>SUM(P176:P178)</f>
        <v>0</v>
      </c>
      <c r="Q175" s="111"/>
      <c r="R175" s="111"/>
      <c r="S175" s="712"/>
      <c r="T175" s="589">
        <f>SUM(T176:T178)</f>
        <v>0</v>
      </c>
      <c r="U175" s="223">
        <f>SUM(U176:U178)</f>
        <v>0</v>
      </c>
      <c r="V175" s="598"/>
      <c r="W175" s="478">
        <f>U175*V175</f>
        <v>0</v>
      </c>
      <c r="Y175" s="712"/>
      <c r="Z175" s="589">
        <f>SUM(Z176:Z178)</f>
        <v>0</v>
      </c>
      <c r="AA175" s="223">
        <f>SUM(AA176:AA178)</f>
        <v>0</v>
      </c>
      <c r="AB175" s="598"/>
      <c r="AC175" s="478">
        <f>AA175*AB175</f>
        <v>0</v>
      </c>
      <c r="AE175" s="712"/>
      <c r="AF175" s="589">
        <f>SUM(AF176:AF178)</f>
        <v>0</v>
      </c>
      <c r="AG175" s="223">
        <f>SUM(AG176:AG178)</f>
        <v>0</v>
      </c>
      <c r="AH175" s="598"/>
      <c r="AI175" s="478">
        <f>AG175*AH175</f>
        <v>0</v>
      </c>
      <c r="AK175" s="712"/>
      <c r="AL175" s="589">
        <f>SUM(AL176:AL178)</f>
        <v>0</v>
      </c>
      <c r="AM175" s="223">
        <f>SUM(AM176:AM178)</f>
        <v>0</v>
      </c>
      <c r="AN175" s="598"/>
      <c r="AO175" s="478">
        <f>AM175*AN175</f>
        <v>0</v>
      </c>
      <c r="AT175" s="111"/>
      <c r="AU175" s="173"/>
      <c r="AV175" s="172">
        <f>SUM(AV176:AV178)</f>
        <v>0</v>
      </c>
      <c r="AW175" s="170">
        <f>SUM(AW176:AW178)</f>
        <v>0</v>
      </c>
      <c r="AX175" s="170"/>
      <c r="AY175" s="170">
        <f>AW175*AX175</f>
        <v>0</v>
      </c>
      <c r="BA175" s="173"/>
      <c r="BB175" s="172">
        <f>SUM(BB176:BB178)</f>
        <v>0</v>
      </c>
      <c r="BC175" s="170">
        <f>SUM(BC176:BC178)</f>
        <v>0</v>
      </c>
      <c r="BD175" s="170"/>
      <c r="BE175" s="170">
        <f>BC175*BD175</f>
        <v>0</v>
      </c>
      <c r="BG175" s="173"/>
      <c r="BH175" s="172">
        <f>SUM(BH176:BH178)</f>
        <v>0</v>
      </c>
      <c r="BI175" s="170">
        <f>SUM(BI176:BI178)</f>
        <v>0</v>
      </c>
      <c r="BJ175" s="170"/>
      <c r="BK175" s="170">
        <f>BI175*BJ175</f>
        <v>0</v>
      </c>
      <c r="BM175" s="173"/>
      <c r="BN175" s="172">
        <f>SUM(BN176:BN178)</f>
        <v>0</v>
      </c>
      <c r="BO175" s="170">
        <f>SUM(BO176:BO178)</f>
        <v>0</v>
      </c>
      <c r="BP175" s="170"/>
      <c r="BQ175" s="170">
        <f>BO175*BP175</f>
        <v>0</v>
      </c>
      <c r="BV175" s="111"/>
      <c r="BW175" s="173"/>
      <c r="BX175" s="172">
        <f>SUM(BX176:BX178)</f>
        <v>0</v>
      </c>
      <c r="BY175" s="170">
        <f>SUM(BY176:BY178)</f>
        <v>0</v>
      </c>
      <c r="BZ175" s="170"/>
      <c r="CA175" s="170">
        <f>BY175*BZ175</f>
        <v>0</v>
      </c>
      <c r="CC175" s="173"/>
      <c r="CD175" s="172">
        <f>SUM(CD176:CD178)</f>
        <v>0</v>
      </c>
      <c r="CE175" s="170">
        <f>SUM(CE176:CE178)</f>
        <v>0</v>
      </c>
      <c r="CF175" s="170"/>
      <c r="CG175" s="170">
        <f>CE175*CF175</f>
        <v>0</v>
      </c>
      <c r="CI175" s="173"/>
      <c r="CJ175" s="172">
        <f>SUM(CJ176:CJ178)</f>
        <v>0</v>
      </c>
      <c r="CK175" s="170">
        <f>SUM(CK176:CK178)</f>
        <v>0</v>
      </c>
      <c r="CL175" s="170"/>
      <c r="CM175" s="170">
        <f>CK175*CL175</f>
        <v>0</v>
      </c>
      <c r="CO175" s="173"/>
      <c r="CP175" s="172">
        <f>SUM(CP176:CP178)</f>
        <v>0</v>
      </c>
      <c r="CQ175" s="170">
        <f>SUM(CQ176:CQ178)</f>
        <v>0</v>
      </c>
      <c r="CR175" s="170"/>
      <c r="CS175" s="170">
        <f>CQ175*CR175</f>
        <v>0</v>
      </c>
      <c r="CX175" s="111"/>
      <c r="CY175" s="173"/>
      <c r="CZ175" s="172">
        <f>SUM(CZ176:CZ178)</f>
        <v>0</v>
      </c>
      <c r="DA175" s="170">
        <f>SUM(DA176:DA178)</f>
        <v>0</v>
      </c>
      <c r="DB175" s="170"/>
      <c r="DC175" s="170">
        <f>DA175*DB175</f>
        <v>0</v>
      </c>
      <c r="DE175" s="173"/>
      <c r="DF175" s="172">
        <f>SUM(DF176:DF178)</f>
        <v>0</v>
      </c>
      <c r="DG175" s="170">
        <f>SUM(DG176:DG178)</f>
        <v>0</v>
      </c>
      <c r="DH175" s="170"/>
      <c r="DI175" s="170">
        <f>DG175*DH175</f>
        <v>0</v>
      </c>
      <c r="DK175" s="173"/>
      <c r="DL175" s="172">
        <f>SUM(DL176:DL178)</f>
        <v>0</v>
      </c>
      <c r="DM175" s="170">
        <f>SUM(DM176:DM178)</f>
        <v>0</v>
      </c>
      <c r="DN175" s="170"/>
      <c r="DO175" s="170">
        <f>DM175*DN175</f>
        <v>0</v>
      </c>
      <c r="DQ175" s="173"/>
      <c r="DR175" s="172">
        <f>SUM(DR176:DR178)</f>
        <v>0</v>
      </c>
      <c r="DS175" s="170">
        <f>SUM(DS176:DS178)</f>
        <v>0</v>
      </c>
      <c r="DT175" s="170"/>
      <c r="DU175" s="170">
        <f>DS175*DT175</f>
        <v>0</v>
      </c>
      <c r="DZ175" s="111"/>
      <c r="EA175" s="726">
        <f>SUMPRODUCT((S$100:DU$100=V$100)*(S175:DU175))</f>
        <v>0</v>
      </c>
      <c r="EB175" s="486">
        <f>SUMPRODUCT((S$100:DU$100=W$100)*(S175:DU175))</f>
        <v>0</v>
      </c>
      <c r="EC175" s="150"/>
      <c r="ED175" s="144"/>
      <c r="EF175" s="163"/>
      <c r="EG175" s="162"/>
      <c r="EH175" s="162"/>
      <c r="EI175" s="162"/>
      <c r="EJ175" s="162"/>
      <c r="EK175" s="162"/>
      <c r="EL175" s="162"/>
      <c r="EM175" s="162"/>
      <c r="EN175" s="162"/>
      <c r="EO175" s="162"/>
      <c r="EP175" s="162"/>
      <c r="EQ175" s="162"/>
      <c r="ER175" s="161"/>
      <c r="ES175" s="159"/>
      <c r="ET175" s="160"/>
      <c r="EU175" s="160"/>
      <c r="EV175" s="111"/>
      <c r="EW175" s="111"/>
      <c r="EX175" s="159"/>
      <c r="EY175" s="112"/>
      <c r="EZ175" s="112"/>
      <c r="FD175" s="163"/>
      <c r="FE175" s="162"/>
      <c r="FF175" s="162"/>
      <c r="FG175" s="162"/>
      <c r="FH175" s="162"/>
      <c r="FI175" s="162"/>
      <c r="FJ175" s="162"/>
      <c r="FK175" s="162"/>
      <c r="FL175" s="162"/>
      <c r="FM175" s="162"/>
      <c r="FN175" s="162"/>
      <c r="FO175" s="162"/>
      <c r="FP175" s="161"/>
      <c r="FQ175" s="159"/>
      <c r="FR175" s="160"/>
      <c r="FS175" s="160"/>
      <c r="FT175" s="159"/>
      <c r="FU175" s="111"/>
      <c r="FV175" s="159"/>
      <c r="FW175" s="112"/>
      <c r="FX175" s="112"/>
    </row>
    <row r="176" spans="1:180" ht="13.5" customHeight="1" outlineLevel="2" x14ac:dyDescent="0.25">
      <c r="A176" s="150"/>
      <c r="B176" s="144"/>
      <c r="C176" s="915" t="str">
        <f>"SC" &amp; ROW(C176)-ROW($C$173)-1</f>
        <v>SC2</v>
      </c>
      <c r="D176" s="916" t="s">
        <v>417</v>
      </c>
      <c r="E176" s="892"/>
      <c r="F176" s="892"/>
      <c r="G176" s="892"/>
      <c r="H176" s="892"/>
      <c r="I176" s="893"/>
      <c r="J176" s="1136" t="s">
        <v>306</v>
      </c>
      <c r="K176" s="1137" t="s">
        <v>306</v>
      </c>
      <c r="L176" s="872">
        <v>0</v>
      </c>
      <c r="M176" s="111"/>
      <c r="N176" s="696"/>
      <c r="O176" s="591"/>
      <c r="P176" s="478">
        <f>N176*$L176</f>
        <v>0</v>
      </c>
      <c r="Q176" s="111"/>
      <c r="R176" s="111"/>
      <c r="S176" s="713">
        <f>L176</f>
        <v>0</v>
      </c>
      <c r="T176" s="171">
        <f>N176</f>
        <v>0</v>
      </c>
      <c r="U176" s="223">
        <f>S176*T176</f>
        <v>0</v>
      </c>
      <c r="V176" s="599"/>
      <c r="W176" s="714"/>
      <c r="Y176" s="713">
        <f>S176*(1+$AC$97)</f>
        <v>0</v>
      </c>
      <c r="Z176" s="171">
        <f>T176*(1-$AC$99)</f>
        <v>0</v>
      </c>
      <c r="AA176" s="223">
        <f>Y176*Z176</f>
        <v>0</v>
      </c>
      <c r="AB176" s="599"/>
      <c r="AC176" s="714"/>
      <c r="AE176" s="713">
        <f>Y176*(1+$AI$97)</f>
        <v>0</v>
      </c>
      <c r="AF176" s="171">
        <f>Z176*(1-$AI$99)</f>
        <v>0</v>
      </c>
      <c r="AG176" s="223">
        <f>AE176*AF176</f>
        <v>0</v>
      </c>
      <c r="AH176" s="599"/>
      <c r="AI176" s="714"/>
      <c r="AK176" s="713">
        <f>AE176*(1+$AO$97)</f>
        <v>0</v>
      </c>
      <c r="AL176" s="603">
        <f>AF176*(1-$AO$99)</f>
        <v>0</v>
      </c>
      <c r="AM176" s="223">
        <f>AK176*AL176</f>
        <v>0</v>
      </c>
      <c r="AN176" s="599"/>
      <c r="AO176" s="717"/>
      <c r="AT176" s="111"/>
      <c r="AU176" s="169">
        <f>AK176*(1+$AY$97)</f>
        <v>0</v>
      </c>
      <c r="AV176" s="171">
        <f>AL176*(1-$AY$99)</f>
        <v>0</v>
      </c>
      <c r="AW176" s="170">
        <f>AU176*AV176</f>
        <v>0</v>
      </c>
      <c r="AX176" s="165"/>
      <c r="AY176" s="111"/>
      <c r="BA176" s="169">
        <f>AU176*(1+$BE$97)</f>
        <v>0</v>
      </c>
      <c r="BB176" s="171">
        <f>AV176*(1-$BE$99)</f>
        <v>0</v>
      </c>
      <c r="BC176" s="170">
        <f>BA176*BB176</f>
        <v>0</v>
      </c>
      <c r="BD176" s="165"/>
      <c r="BE176" s="111"/>
      <c r="BG176" s="169">
        <f>BA176*(1+$BK$97)</f>
        <v>0</v>
      </c>
      <c r="BH176" s="171">
        <f>BB176*(1-$BK$99)</f>
        <v>0</v>
      </c>
      <c r="BI176" s="170">
        <f>BG176*BH176</f>
        <v>0</v>
      </c>
      <c r="BJ176" s="165"/>
      <c r="BK176" s="111"/>
      <c r="BM176" s="169">
        <f>BG176*(1+$BQ$97)</f>
        <v>0</v>
      </c>
      <c r="BN176" s="171">
        <f>BH176*(1-$BQ$99)</f>
        <v>0</v>
      </c>
      <c r="BO176" s="170">
        <f>BM176*BN176</f>
        <v>0</v>
      </c>
      <c r="BP176" s="165"/>
      <c r="BQ176" s="111"/>
      <c r="BV176" s="111"/>
      <c r="BW176" s="169">
        <f>BM176*(1+$CA$97)</f>
        <v>0</v>
      </c>
      <c r="BX176" s="171">
        <f>BN176*(1-$CA$99)</f>
        <v>0</v>
      </c>
      <c r="BY176" s="170">
        <f>BW176*BX176</f>
        <v>0</v>
      </c>
      <c r="BZ176" s="165"/>
      <c r="CA176" s="111"/>
      <c r="CC176" s="169">
        <f>BW176*(1+$CG$97)</f>
        <v>0</v>
      </c>
      <c r="CD176" s="171">
        <f>BX176*(1-$CG$99)</f>
        <v>0</v>
      </c>
      <c r="CE176" s="170">
        <f>CC176*CD176</f>
        <v>0</v>
      </c>
      <c r="CF176" s="165"/>
      <c r="CG176" s="111"/>
      <c r="CI176" s="169">
        <f>CC176*(1+$CM$97)</f>
        <v>0</v>
      </c>
      <c r="CJ176" s="171">
        <f>CD176*(1-$CM$99)</f>
        <v>0</v>
      </c>
      <c r="CK176" s="170">
        <f>CI176*CJ176</f>
        <v>0</v>
      </c>
      <c r="CL176" s="165"/>
      <c r="CM176" s="111"/>
      <c r="CO176" s="169">
        <f>CI176*(1+$CS$97)</f>
        <v>0</v>
      </c>
      <c r="CP176" s="171">
        <f>CJ176*(1-$CS$99)</f>
        <v>0</v>
      </c>
      <c r="CQ176" s="170">
        <f>CO176*CP176</f>
        <v>0</v>
      </c>
      <c r="CR176" s="165"/>
      <c r="CS176" s="111"/>
      <c r="CX176" s="111"/>
      <c r="CY176" s="169">
        <f>CO176*(1+$DC$97)</f>
        <v>0</v>
      </c>
      <c r="CZ176" s="171">
        <f>CP176*(1-$DC$99)</f>
        <v>0</v>
      </c>
      <c r="DA176" s="170">
        <f>CY176*CZ176</f>
        <v>0</v>
      </c>
      <c r="DB176" s="165"/>
      <c r="DC176" s="111"/>
      <c r="DE176" s="169">
        <f>CY176*(1+$DI$97)</f>
        <v>0</v>
      </c>
      <c r="DF176" s="171">
        <f>CZ176*(1-$DI$99)</f>
        <v>0</v>
      </c>
      <c r="DG176" s="170">
        <f>DE176*DF176</f>
        <v>0</v>
      </c>
      <c r="DH176" s="165"/>
      <c r="DI176" s="111"/>
      <c r="DK176" s="169">
        <f>DE176*(1+$DO$97)</f>
        <v>0</v>
      </c>
      <c r="DL176" s="171">
        <f>DF176*(1-$DO$99)</f>
        <v>0</v>
      </c>
      <c r="DM176" s="170">
        <f>DK176*DL176</f>
        <v>0</v>
      </c>
      <c r="DN176" s="165"/>
      <c r="DO176" s="111"/>
      <c r="DQ176" s="169">
        <f>DK176*(1+$DU$97)</f>
        <v>0</v>
      </c>
      <c r="DR176" s="171">
        <f>DL176*(1-$DU$99)</f>
        <v>0</v>
      </c>
      <c r="DS176" s="170">
        <f>DQ176*DR176</f>
        <v>0</v>
      </c>
      <c r="DT176" s="165"/>
      <c r="DU176" s="111"/>
      <c r="DZ176" s="111"/>
      <c r="EA176" s="726"/>
      <c r="EB176" s="486"/>
      <c r="EC176" s="150"/>
      <c r="ED176" s="144"/>
      <c r="EF176" s="163"/>
      <c r="EG176" s="162"/>
      <c r="EH176" s="162"/>
      <c r="EI176" s="162"/>
      <c r="EJ176" s="162"/>
      <c r="EK176" s="162"/>
      <c r="EL176" s="162"/>
      <c r="EM176" s="162"/>
      <c r="EN176" s="162"/>
      <c r="EO176" s="162"/>
      <c r="EP176" s="162"/>
      <c r="EQ176" s="162"/>
      <c r="ER176" s="161"/>
      <c r="ES176" s="159"/>
      <c r="ET176" s="160"/>
      <c r="EU176" s="160"/>
      <c r="EV176" s="111"/>
      <c r="EW176" s="111"/>
      <c r="EX176" s="159"/>
      <c r="EY176" s="112"/>
      <c r="EZ176" s="112"/>
      <c r="FD176" s="163"/>
      <c r="FE176" s="162"/>
      <c r="FF176" s="162"/>
      <c r="FG176" s="162"/>
      <c r="FH176" s="162"/>
      <c r="FI176" s="162"/>
      <c r="FJ176" s="162"/>
      <c r="FK176" s="162"/>
      <c r="FL176" s="162"/>
      <c r="FM176" s="162"/>
      <c r="FN176" s="162"/>
      <c r="FO176" s="162"/>
      <c r="FP176" s="161"/>
      <c r="FQ176" s="159"/>
      <c r="FR176" s="160"/>
      <c r="FS176" s="160"/>
      <c r="FT176" s="159"/>
      <c r="FU176" s="111"/>
      <c r="FV176" s="159"/>
      <c r="FW176" s="112"/>
      <c r="FX176" s="112"/>
    </row>
    <row r="177" spans="1:180" ht="17.25" customHeight="1" outlineLevel="2" x14ac:dyDescent="0.25">
      <c r="A177" s="150"/>
      <c r="B177" s="144"/>
      <c r="C177" s="917" t="str">
        <f>"SC" &amp; ROW(C177)-ROW($C$173)-1</f>
        <v>SC3</v>
      </c>
      <c r="D177" s="918" t="s">
        <v>423</v>
      </c>
      <c r="E177" s="894"/>
      <c r="F177" s="894"/>
      <c r="G177" s="894"/>
      <c r="H177" s="894"/>
      <c r="I177" s="895"/>
      <c r="J177" s="1136" t="s">
        <v>306</v>
      </c>
      <c r="K177" s="1137" t="s">
        <v>306</v>
      </c>
      <c r="L177" s="870">
        <v>0</v>
      </c>
      <c r="M177" s="111"/>
      <c r="N177" s="696"/>
      <c r="O177" s="591"/>
      <c r="P177" s="478">
        <f>N177*$L177</f>
        <v>0</v>
      </c>
      <c r="Q177" s="111"/>
      <c r="R177" s="111"/>
      <c r="S177" s="713">
        <f>L177</f>
        <v>0</v>
      </c>
      <c r="T177" s="171">
        <f>N177</f>
        <v>0</v>
      </c>
      <c r="U177" s="223">
        <f>S177*T177</f>
        <v>0</v>
      </c>
      <c r="V177" s="599"/>
      <c r="W177" s="714"/>
      <c r="Y177" s="713">
        <f>S177*(1+$AC$97)</f>
        <v>0</v>
      </c>
      <c r="Z177" s="171">
        <f>T177*(1-$AC$99)</f>
        <v>0</v>
      </c>
      <c r="AA177" s="223">
        <f>Y177*Z177</f>
        <v>0</v>
      </c>
      <c r="AB177" s="599"/>
      <c r="AC177" s="714"/>
      <c r="AE177" s="713">
        <f>Y177*(1+$AI$97)</f>
        <v>0</v>
      </c>
      <c r="AF177" s="171">
        <f>Z177*(1-$AI$99)</f>
        <v>0</v>
      </c>
      <c r="AG177" s="223">
        <f>AE177*AF177</f>
        <v>0</v>
      </c>
      <c r="AH177" s="599"/>
      <c r="AI177" s="714"/>
      <c r="AK177" s="713">
        <f>AE177*(1+$AO$97)</f>
        <v>0</v>
      </c>
      <c r="AL177" s="171">
        <f>AF177*(1-$AO$99)</f>
        <v>0</v>
      </c>
      <c r="AM177" s="223">
        <f>AK177*AL177</f>
        <v>0</v>
      </c>
      <c r="AN177" s="599"/>
      <c r="AO177" s="714"/>
      <c r="AT177" s="111"/>
      <c r="AU177" s="169">
        <f>AK177*(1+$AY$97)</f>
        <v>0</v>
      </c>
      <c r="AV177" s="171">
        <f>AL177*(1-$AY$99)</f>
        <v>0</v>
      </c>
      <c r="AW177" s="170">
        <f>AU177*AV177</f>
        <v>0</v>
      </c>
      <c r="AX177" s="165"/>
      <c r="AY177" s="111"/>
      <c r="BA177" s="169">
        <f>AU177*(1+$BE$97)</f>
        <v>0</v>
      </c>
      <c r="BB177" s="171">
        <f>AV177*(1-$BE$99)</f>
        <v>0</v>
      </c>
      <c r="BC177" s="170">
        <f>BA177*BB177</f>
        <v>0</v>
      </c>
      <c r="BD177" s="165"/>
      <c r="BE177" s="111"/>
      <c r="BG177" s="169">
        <f>BA177*(1+$BK$97)</f>
        <v>0</v>
      </c>
      <c r="BH177" s="171">
        <f>BB177*(1-$BK$99)</f>
        <v>0</v>
      </c>
      <c r="BI177" s="170">
        <f>BG177*BH177</f>
        <v>0</v>
      </c>
      <c r="BJ177" s="165"/>
      <c r="BK177" s="111"/>
      <c r="BM177" s="169">
        <f>BG177*(1+$BQ$97)</f>
        <v>0</v>
      </c>
      <c r="BN177" s="171">
        <f>BH177*(1-$BQ$99)</f>
        <v>0</v>
      </c>
      <c r="BO177" s="170">
        <f>BM177*BN177</f>
        <v>0</v>
      </c>
      <c r="BP177" s="165"/>
      <c r="BQ177" s="111"/>
      <c r="BV177" s="111"/>
      <c r="BW177" s="169">
        <f>BM177*(1+$CA$97)</f>
        <v>0</v>
      </c>
      <c r="BX177" s="171">
        <f>BN177*(1-$CA$99)</f>
        <v>0</v>
      </c>
      <c r="BY177" s="170">
        <f>BW177*BX177</f>
        <v>0</v>
      </c>
      <c r="BZ177" s="165"/>
      <c r="CA177" s="111"/>
      <c r="CC177" s="169">
        <f>BW177*(1+$CG$97)</f>
        <v>0</v>
      </c>
      <c r="CD177" s="171">
        <f>BX177*(1-$CG$99)</f>
        <v>0</v>
      </c>
      <c r="CE177" s="170">
        <f>CC177*CD177</f>
        <v>0</v>
      </c>
      <c r="CF177" s="165"/>
      <c r="CG177" s="111"/>
      <c r="CI177" s="169">
        <f>CC177*(1+$CM$97)</f>
        <v>0</v>
      </c>
      <c r="CJ177" s="171">
        <f>CD177*(1-$CM$99)</f>
        <v>0</v>
      </c>
      <c r="CK177" s="170">
        <f>CI177*CJ177</f>
        <v>0</v>
      </c>
      <c r="CL177" s="165"/>
      <c r="CM177" s="111"/>
      <c r="CO177" s="169">
        <f>CI177*(1+$CS$97)</f>
        <v>0</v>
      </c>
      <c r="CP177" s="171">
        <f>CJ177*(1-$CS$99)</f>
        <v>0</v>
      </c>
      <c r="CQ177" s="170">
        <f>CO177*CP177</f>
        <v>0</v>
      </c>
      <c r="CR177" s="165"/>
      <c r="CS177" s="111"/>
      <c r="CX177" s="111"/>
      <c r="CY177" s="169">
        <f t="shared" ref="CY177:CY178" si="437">CO177*(1+$DC$97)</f>
        <v>0</v>
      </c>
      <c r="CZ177" s="171">
        <f t="shared" ref="CZ177:CZ178" si="438">CP177*(1-$DC$99)</f>
        <v>0</v>
      </c>
      <c r="DA177" s="170">
        <f>CY177*CZ177</f>
        <v>0</v>
      </c>
      <c r="DB177" s="165"/>
      <c r="DC177" s="111"/>
      <c r="DE177" s="169">
        <f t="shared" ref="DE177:DE178" si="439">CY177*(1+$DI$97)</f>
        <v>0</v>
      </c>
      <c r="DF177" s="171">
        <f t="shared" ref="DF177:DF178" si="440">CZ177*(1-$DI$99)</f>
        <v>0</v>
      </c>
      <c r="DG177" s="170">
        <f>DE177*DF177</f>
        <v>0</v>
      </c>
      <c r="DH177" s="165"/>
      <c r="DI177" s="111"/>
      <c r="DK177" s="169">
        <f t="shared" ref="DK177:DK178" si="441">DE177*(1+$DO$97)</f>
        <v>0</v>
      </c>
      <c r="DL177" s="171">
        <f t="shared" ref="DL177:DL178" si="442">DF177*(1-$DO$99)</f>
        <v>0</v>
      </c>
      <c r="DM177" s="170">
        <f>DK177*DL177</f>
        <v>0</v>
      </c>
      <c r="DN177" s="165"/>
      <c r="DO177" s="111"/>
      <c r="DQ177" s="169">
        <f t="shared" ref="DQ177:DQ178" si="443">DK177*(1+$DU$97)</f>
        <v>0</v>
      </c>
      <c r="DR177" s="171">
        <f t="shared" ref="DR177:DR178" si="444">DL177*(1-$DU$99)</f>
        <v>0</v>
      </c>
      <c r="DS177" s="170">
        <f>DQ177*DR177</f>
        <v>0</v>
      </c>
      <c r="DT177" s="165"/>
      <c r="DU177" s="111"/>
      <c r="DZ177" s="111"/>
      <c r="EA177" s="726"/>
      <c r="EB177" s="486"/>
      <c r="EC177" s="150"/>
      <c r="ED177" s="144"/>
      <c r="EF177" s="163"/>
      <c r="EG177" s="162"/>
      <c r="EH177" s="162"/>
      <c r="EI177" s="162"/>
      <c r="EJ177" s="162"/>
      <c r="EK177" s="162"/>
      <c r="EL177" s="162"/>
      <c r="EM177" s="162"/>
      <c r="EN177" s="162"/>
      <c r="EO177" s="162"/>
      <c r="EP177" s="162"/>
      <c r="EQ177" s="162"/>
      <c r="ER177" s="161"/>
      <c r="ES177" s="159"/>
      <c r="ET177" s="160"/>
      <c r="EU177" s="160"/>
      <c r="EV177" s="111"/>
      <c r="EW177" s="111"/>
      <c r="EX177" s="159"/>
      <c r="EY177" s="112"/>
      <c r="EZ177" s="112"/>
      <c r="FD177" s="163"/>
      <c r="FE177" s="162"/>
      <c r="FF177" s="162"/>
      <c r="FG177" s="162"/>
      <c r="FH177" s="162"/>
      <c r="FI177" s="162"/>
      <c r="FJ177" s="162"/>
      <c r="FK177" s="162"/>
      <c r="FL177" s="162"/>
      <c r="FM177" s="162"/>
      <c r="FN177" s="162"/>
      <c r="FO177" s="162"/>
      <c r="FP177" s="161"/>
      <c r="FQ177" s="159"/>
      <c r="FR177" s="160"/>
      <c r="FS177" s="160"/>
      <c r="FT177" s="159"/>
      <c r="FU177" s="111"/>
      <c r="FV177" s="159"/>
      <c r="FW177" s="112"/>
      <c r="FX177" s="112"/>
    </row>
    <row r="178" spans="1:180" ht="16.5" customHeight="1" outlineLevel="2" x14ac:dyDescent="0.25">
      <c r="A178" s="150"/>
      <c r="B178" s="144"/>
      <c r="C178" s="913" t="str">
        <f>"SC" &amp; ROW(C178)-ROW($C$173)-1</f>
        <v>SC4</v>
      </c>
      <c r="D178" s="919" t="s">
        <v>203</v>
      </c>
      <c r="E178" s="894"/>
      <c r="F178" s="894"/>
      <c r="G178" s="894"/>
      <c r="H178" s="894"/>
      <c r="I178" s="895"/>
      <c r="J178" s="1136" t="s">
        <v>306</v>
      </c>
      <c r="K178" s="1137" t="s">
        <v>306</v>
      </c>
      <c r="L178" s="870">
        <v>0</v>
      </c>
      <c r="M178" s="111"/>
      <c r="N178" s="696"/>
      <c r="O178" s="591"/>
      <c r="P178" s="478">
        <f>N178*$L178</f>
        <v>0</v>
      </c>
      <c r="Q178" s="111"/>
      <c r="R178" s="111"/>
      <c r="S178" s="713">
        <f>L178</f>
        <v>0</v>
      </c>
      <c r="T178" s="171">
        <f>N178</f>
        <v>0</v>
      </c>
      <c r="U178" s="223">
        <f>S178*T178</f>
        <v>0</v>
      </c>
      <c r="V178" s="599"/>
      <c r="W178" s="714"/>
      <c r="Y178" s="713">
        <f>S178*(1+$AC$97)</f>
        <v>0</v>
      </c>
      <c r="Z178" s="171">
        <f>T178*(1-$AC$99)</f>
        <v>0</v>
      </c>
      <c r="AA178" s="223">
        <f>Y178*Z178</f>
        <v>0</v>
      </c>
      <c r="AB178" s="599"/>
      <c r="AC178" s="714"/>
      <c r="AE178" s="713">
        <f>Y178*(1+$AI$97)</f>
        <v>0</v>
      </c>
      <c r="AF178" s="171">
        <f>Z178*(1-$AI$99)</f>
        <v>0</v>
      </c>
      <c r="AG178" s="223">
        <f>AE178*AF178</f>
        <v>0</v>
      </c>
      <c r="AH178" s="599"/>
      <c r="AI178" s="714"/>
      <c r="AK178" s="713">
        <f>AE178*(1+$AO$97)</f>
        <v>0</v>
      </c>
      <c r="AL178" s="171">
        <f>AF178*(1-$AO$99)</f>
        <v>0</v>
      </c>
      <c r="AM178" s="223">
        <f>AK178*AL178</f>
        <v>0</v>
      </c>
      <c r="AN178" s="599"/>
      <c r="AO178" s="714"/>
      <c r="AT178" s="111"/>
      <c r="AU178" s="169">
        <f>AK178*(1+$AY$97)</f>
        <v>0</v>
      </c>
      <c r="AV178" s="171">
        <f>AL178*(1-$AY$99)</f>
        <v>0</v>
      </c>
      <c r="AW178" s="170">
        <f>AU178*AV178</f>
        <v>0</v>
      </c>
      <c r="AX178" s="165"/>
      <c r="AY178" s="111"/>
      <c r="BA178" s="169">
        <f>AU178*(1+$BE$97)</f>
        <v>0</v>
      </c>
      <c r="BB178" s="171">
        <f>AV178*(1-$BE$99)</f>
        <v>0</v>
      </c>
      <c r="BC178" s="170">
        <f>BA178*BB178</f>
        <v>0</v>
      </c>
      <c r="BD178" s="165"/>
      <c r="BE178" s="111"/>
      <c r="BG178" s="169">
        <f>BA178*(1+$BK$97)</f>
        <v>0</v>
      </c>
      <c r="BH178" s="171">
        <f>BB178*(1-$BK$99)</f>
        <v>0</v>
      </c>
      <c r="BI178" s="170">
        <f>BG178*BH178</f>
        <v>0</v>
      </c>
      <c r="BJ178" s="165"/>
      <c r="BK178" s="111"/>
      <c r="BM178" s="169">
        <f>BG178*(1+$BQ$97)</f>
        <v>0</v>
      </c>
      <c r="BN178" s="171">
        <f>BH178*(1-$BQ$99)</f>
        <v>0</v>
      </c>
      <c r="BO178" s="170">
        <f>BM178*BN178</f>
        <v>0</v>
      </c>
      <c r="BP178" s="165"/>
      <c r="BQ178" s="111"/>
      <c r="BV178" s="111"/>
      <c r="BW178" s="169">
        <f>BM178*(1+$CA$97)</f>
        <v>0</v>
      </c>
      <c r="BX178" s="171">
        <f>BN178*(1-$CA$99)</f>
        <v>0</v>
      </c>
      <c r="BY178" s="170">
        <f>BW178*BX178</f>
        <v>0</v>
      </c>
      <c r="BZ178" s="165"/>
      <c r="CA178" s="111"/>
      <c r="CC178" s="169">
        <f>BW178*(1+$CG$97)</f>
        <v>0</v>
      </c>
      <c r="CD178" s="171">
        <f>BX178*(1-$CG$99)</f>
        <v>0</v>
      </c>
      <c r="CE178" s="170">
        <f>CC178*CD178</f>
        <v>0</v>
      </c>
      <c r="CF178" s="165"/>
      <c r="CG178" s="111"/>
      <c r="CI178" s="169">
        <f>CC178*(1+$CM$97)</f>
        <v>0</v>
      </c>
      <c r="CJ178" s="171">
        <f>CD178*(1-$CM$99)</f>
        <v>0</v>
      </c>
      <c r="CK178" s="170">
        <f>CI178*CJ178</f>
        <v>0</v>
      </c>
      <c r="CL178" s="165"/>
      <c r="CM178" s="111"/>
      <c r="CO178" s="169">
        <f>CI178*(1+$CS$97)</f>
        <v>0</v>
      </c>
      <c r="CP178" s="171">
        <f>CJ178*(1-$CS$99)</f>
        <v>0</v>
      </c>
      <c r="CQ178" s="170">
        <f>CO178*CP178</f>
        <v>0</v>
      </c>
      <c r="CR178" s="165"/>
      <c r="CS178" s="111"/>
      <c r="CX178" s="111"/>
      <c r="CY178" s="169">
        <f t="shared" si="437"/>
        <v>0</v>
      </c>
      <c r="CZ178" s="171">
        <f t="shared" si="438"/>
        <v>0</v>
      </c>
      <c r="DA178" s="170">
        <f>CY178*CZ178</f>
        <v>0</v>
      </c>
      <c r="DB178" s="165"/>
      <c r="DC178" s="111"/>
      <c r="DE178" s="169">
        <f t="shared" si="439"/>
        <v>0</v>
      </c>
      <c r="DF178" s="171">
        <f t="shared" si="440"/>
        <v>0</v>
      </c>
      <c r="DG178" s="170">
        <f>DE178*DF178</f>
        <v>0</v>
      </c>
      <c r="DH178" s="165"/>
      <c r="DI178" s="111"/>
      <c r="DK178" s="169">
        <f t="shared" si="441"/>
        <v>0</v>
      </c>
      <c r="DL178" s="171">
        <f t="shared" si="442"/>
        <v>0</v>
      </c>
      <c r="DM178" s="170">
        <f>DK178*DL178</f>
        <v>0</v>
      </c>
      <c r="DN178" s="165"/>
      <c r="DO178" s="111"/>
      <c r="DQ178" s="169">
        <f t="shared" si="443"/>
        <v>0</v>
      </c>
      <c r="DR178" s="171">
        <f t="shared" si="444"/>
        <v>0</v>
      </c>
      <c r="DS178" s="170">
        <f>DQ178*DR178</f>
        <v>0</v>
      </c>
      <c r="DT178" s="165"/>
      <c r="DU178" s="111"/>
      <c r="DZ178" s="111"/>
      <c r="EA178" s="726"/>
      <c r="EB178" s="486"/>
      <c r="EC178" s="150"/>
      <c r="ED178" s="144"/>
      <c r="EF178" s="163"/>
      <c r="EG178" s="162"/>
      <c r="EH178" s="162"/>
      <c r="EI178" s="162"/>
      <c r="EJ178" s="162"/>
      <c r="EK178" s="162"/>
      <c r="EL178" s="162"/>
      <c r="EM178" s="162"/>
      <c r="EN178" s="162"/>
      <c r="EO178" s="162"/>
      <c r="EP178" s="162"/>
      <c r="EQ178" s="162"/>
      <c r="ER178" s="161"/>
      <c r="ES178" s="159"/>
      <c r="ET178" s="160"/>
      <c r="EU178" s="160"/>
      <c r="EV178" s="111"/>
      <c r="EW178" s="111"/>
      <c r="EX178" s="159"/>
      <c r="EY178" s="112"/>
      <c r="EZ178" s="112"/>
      <c r="FD178" s="163"/>
      <c r="FE178" s="162"/>
      <c r="FF178" s="162"/>
      <c r="FG178" s="162"/>
      <c r="FH178" s="162"/>
      <c r="FI178" s="162"/>
      <c r="FJ178" s="162"/>
      <c r="FK178" s="162"/>
      <c r="FL178" s="162"/>
      <c r="FM178" s="162"/>
      <c r="FN178" s="162"/>
      <c r="FO178" s="162"/>
      <c r="FP178" s="161"/>
      <c r="FQ178" s="159"/>
      <c r="FR178" s="160"/>
      <c r="FS178" s="160"/>
      <c r="FT178" s="159"/>
      <c r="FU178" s="111"/>
      <c r="FV178" s="159"/>
      <c r="FW178" s="112"/>
      <c r="FX178" s="112"/>
    </row>
    <row r="179" spans="1:180" ht="16" customHeight="1" outlineLevel="1" x14ac:dyDescent="0.25">
      <c r="A179" s="150"/>
      <c r="B179" s="144"/>
      <c r="C179" s="913"/>
      <c r="D179" s="920"/>
      <c r="E179" s="857"/>
      <c r="F179" s="857"/>
      <c r="G179" s="857"/>
      <c r="H179" s="857"/>
      <c r="I179" s="860"/>
      <c r="J179" s="865"/>
      <c r="K179" s="865"/>
      <c r="L179" s="869"/>
      <c r="M179" s="111"/>
      <c r="N179" s="477"/>
      <c r="O179" s="167"/>
      <c r="P179" s="702"/>
      <c r="Q179" s="111"/>
      <c r="R179" s="111"/>
      <c r="S179" s="715"/>
      <c r="T179" s="166"/>
      <c r="U179" s="605"/>
      <c r="V179" s="165"/>
      <c r="W179" s="714"/>
      <c r="Y179" s="715"/>
      <c r="Z179" s="166"/>
      <c r="AA179" s="165"/>
      <c r="AB179" s="165"/>
      <c r="AC179" s="722"/>
      <c r="AE179" s="715"/>
      <c r="AF179" s="166"/>
      <c r="AG179" s="165"/>
      <c r="AH179" s="165"/>
      <c r="AI179" s="722"/>
      <c r="AK179" s="715"/>
      <c r="AL179" s="166"/>
      <c r="AM179" s="165"/>
      <c r="AN179" s="165"/>
      <c r="AO179" s="722"/>
      <c r="AT179" s="111"/>
      <c r="AU179" s="166"/>
      <c r="AV179" s="166"/>
      <c r="AW179" s="165"/>
      <c r="AX179" s="165"/>
      <c r="AY179" s="165"/>
      <c r="BA179" s="166"/>
      <c r="BB179" s="166"/>
      <c r="BC179" s="165"/>
      <c r="BD179" s="165"/>
      <c r="BE179" s="165"/>
      <c r="BG179" s="166"/>
      <c r="BH179" s="166"/>
      <c r="BI179" s="165"/>
      <c r="BJ179" s="165"/>
      <c r="BK179" s="165"/>
      <c r="BM179" s="166"/>
      <c r="BN179" s="166"/>
      <c r="BO179" s="165"/>
      <c r="BP179" s="165"/>
      <c r="BQ179" s="165"/>
      <c r="BV179" s="111"/>
      <c r="BW179" s="166"/>
      <c r="BX179" s="166"/>
      <c r="BY179" s="165"/>
      <c r="BZ179" s="165"/>
      <c r="CA179" s="165"/>
      <c r="CC179" s="166"/>
      <c r="CD179" s="166"/>
      <c r="CE179" s="165"/>
      <c r="CF179" s="165"/>
      <c r="CG179" s="165"/>
      <c r="CI179" s="166"/>
      <c r="CJ179" s="166"/>
      <c r="CK179" s="165"/>
      <c r="CL179" s="165"/>
      <c r="CM179" s="165"/>
      <c r="CO179" s="166"/>
      <c r="CP179" s="166"/>
      <c r="CQ179" s="165"/>
      <c r="CR179" s="165"/>
      <c r="CS179" s="165"/>
      <c r="CX179" s="111"/>
      <c r="CY179" s="166"/>
      <c r="CZ179" s="166"/>
      <c r="DA179" s="165"/>
      <c r="DB179" s="165"/>
      <c r="DC179" s="165"/>
      <c r="DE179" s="166"/>
      <c r="DF179" s="166"/>
      <c r="DG179" s="165"/>
      <c r="DH179" s="165"/>
      <c r="DI179" s="165"/>
      <c r="DK179" s="166"/>
      <c r="DL179" s="166"/>
      <c r="DM179" s="165"/>
      <c r="DN179" s="165"/>
      <c r="DO179" s="165"/>
      <c r="DQ179" s="166"/>
      <c r="DR179" s="166"/>
      <c r="DS179" s="165"/>
      <c r="DT179" s="165"/>
      <c r="DU179" s="165"/>
      <c r="DZ179" s="111"/>
      <c r="EA179" s="726"/>
      <c r="EB179" s="486"/>
      <c r="EC179" s="150"/>
      <c r="ED179" s="144"/>
      <c r="EF179" s="163"/>
      <c r="EG179" s="162"/>
      <c r="EH179" s="162"/>
      <c r="EI179" s="162"/>
      <c r="EJ179" s="162"/>
      <c r="EK179" s="162"/>
      <c r="EL179" s="162"/>
      <c r="EM179" s="162"/>
      <c r="EN179" s="162"/>
      <c r="EO179" s="162"/>
      <c r="EP179" s="162"/>
      <c r="EQ179" s="162"/>
      <c r="ER179" s="161"/>
      <c r="ES179" s="159"/>
      <c r="ET179" s="160"/>
      <c r="EU179" s="160"/>
      <c r="EV179" s="111"/>
      <c r="EW179" s="111"/>
      <c r="EX179" s="159"/>
      <c r="EY179" s="112"/>
      <c r="EZ179" s="112"/>
      <c r="FD179" s="163"/>
      <c r="FE179" s="162"/>
      <c r="FF179" s="162"/>
      <c r="FG179" s="162"/>
      <c r="FH179" s="162"/>
      <c r="FI179" s="162"/>
      <c r="FJ179" s="162"/>
      <c r="FK179" s="162"/>
      <c r="FL179" s="162"/>
      <c r="FM179" s="162"/>
      <c r="FN179" s="162"/>
      <c r="FO179" s="162"/>
      <c r="FP179" s="161"/>
      <c r="FQ179" s="159"/>
      <c r="FR179" s="160"/>
      <c r="FS179" s="160"/>
      <c r="FT179" s="159"/>
      <c r="FU179" s="111"/>
      <c r="FV179" s="159"/>
      <c r="FW179" s="112"/>
      <c r="FX179" s="112"/>
    </row>
    <row r="180" spans="1:180" ht="16.5" customHeight="1" outlineLevel="1" collapsed="1" x14ac:dyDescent="0.25">
      <c r="A180" s="150"/>
      <c r="B180" s="144"/>
      <c r="C180" s="921" t="str">
        <f>"SC" &amp; ROW(C180)-ROW($C$173)-1</f>
        <v>SC6</v>
      </c>
      <c r="D180" s="922" t="s">
        <v>244</v>
      </c>
      <c r="E180" s="856"/>
      <c r="F180" s="856"/>
      <c r="G180" s="856"/>
      <c r="H180" s="856"/>
      <c r="I180" s="861" t="s">
        <v>326</v>
      </c>
      <c r="J180" s="866"/>
      <c r="K180" s="866"/>
      <c r="L180" s="873"/>
      <c r="M180" s="111"/>
      <c r="N180" s="698">
        <f>SUM(N181:N183)</f>
        <v>0</v>
      </c>
      <c r="O180" s="589">
        <f>SUM(O181:O183)</f>
        <v>0</v>
      </c>
      <c r="P180" s="478">
        <f>SUM(P181:P183)</f>
        <v>0</v>
      </c>
      <c r="Q180" s="111"/>
      <c r="R180" s="111"/>
      <c r="S180" s="712"/>
      <c r="T180" s="589">
        <f>SUM(T181:T183)</f>
        <v>0</v>
      </c>
      <c r="U180" s="223">
        <f>SUM(U181:U183)</f>
        <v>0</v>
      </c>
      <c r="V180" s="598"/>
      <c r="W180" s="478">
        <f>U180*V180</f>
        <v>0</v>
      </c>
      <c r="Y180" s="712"/>
      <c r="Z180" s="589">
        <f>SUM(Z181:Z183)</f>
        <v>0</v>
      </c>
      <c r="AA180" s="223">
        <f>SUM(AA181:AA183)</f>
        <v>0</v>
      </c>
      <c r="AB180" s="598"/>
      <c r="AC180" s="478">
        <f>AA180*AB180</f>
        <v>0</v>
      </c>
      <c r="AE180" s="712"/>
      <c r="AF180" s="589">
        <f>SUM(AF181:AF183)</f>
        <v>0</v>
      </c>
      <c r="AG180" s="223">
        <f>SUM(AG181:AG183)</f>
        <v>0</v>
      </c>
      <c r="AH180" s="598"/>
      <c r="AI180" s="478">
        <f>AG180*AH180</f>
        <v>0</v>
      </c>
      <c r="AK180" s="712"/>
      <c r="AL180" s="589">
        <f>SUM(AL181:AL183)</f>
        <v>0</v>
      </c>
      <c r="AM180" s="223">
        <f>SUM(AM181:AM183)</f>
        <v>0</v>
      </c>
      <c r="AN180" s="598"/>
      <c r="AO180" s="478">
        <f>AM180*AN180</f>
        <v>0</v>
      </c>
      <c r="AT180" s="111"/>
      <c r="AU180" s="173"/>
      <c r="AV180" s="172">
        <f>SUM(AV181:AV183)</f>
        <v>0</v>
      </c>
      <c r="AW180" s="170">
        <f>SUM(AW181:AW183)</f>
        <v>0</v>
      </c>
      <c r="AX180" s="170"/>
      <c r="AY180" s="170">
        <f>AW180*AX180</f>
        <v>0</v>
      </c>
      <c r="BA180" s="173"/>
      <c r="BB180" s="172">
        <f>SUM(BB181:BB183)</f>
        <v>0</v>
      </c>
      <c r="BC180" s="170">
        <f>SUM(BC181:BC183)</f>
        <v>0</v>
      </c>
      <c r="BD180" s="170"/>
      <c r="BE180" s="170">
        <f>BC180*BD180</f>
        <v>0</v>
      </c>
      <c r="BG180" s="173"/>
      <c r="BH180" s="172">
        <f>SUM(BH181:BH183)</f>
        <v>0</v>
      </c>
      <c r="BI180" s="170">
        <f>SUM(BI181:BI183)</f>
        <v>0</v>
      </c>
      <c r="BJ180" s="170"/>
      <c r="BK180" s="170">
        <f>BI180*BJ180</f>
        <v>0</v>
      </c>
      <c r="BM180" s="173"/>
      <c r="BN180" s="172">
        <f>SUM(BN181:BN183)</f>
        <v>0</v>
      </c>
      <c r="BO180" s="170">
        <f>SUM(BO181:BO183)</f>
        <v>0</v>
      </c>
      <c r="BP180" s="170"/>
      <c r="BQ180" s="170">
        <f>BO180*BP180</f>
        <v>0</v>
      </c>
      <c r="BV180" s="111"/>
      <c r="BW180" s="173"/>
      <c r="BX180" s="172">
        <f>SUM(BX181:BX183)</f>
        <v>0</v>
      </c>
      <c r="BY180" s="170">
        <f>SUM(BY181:BY183)</f>
        <v>0</v>
      </c>
      <c r="BZ180" s="170"/>
      <c r="CA180" s="170">
        <f>BY180*BZ180</f>
        <v>0</v>
      </c>
      <c r="CC180" s="173"/>
      <c r="CD180" s="172">
        <f>SUM(CD181:CD183)</f>
        <v>0</v>
      </c>
      <c r="CE180" s="170">
        <f>SUM(CE181:CE183)</f>
        <v>0</v>
      </c>
      <c r="CF180" s="170"/>
      <c r="CG180" s="170">
        <f>CE180*CF180</f>
        <v>0</v>
      </c>
      <c r="CI180" s="173"/>
      <c r="CJ180" s="172">
        <f>SUM(CJ181:CJ183)</f>
        <v>0</v>
      </c>
      <c r="CK180" s="170">
        <f>SUM(CK181:CK183)</f>
        <v>0</v>
      </c>
      <c r="CL180" s="170"/>
      <c r="CM180" s="170">
        <f>CK180*CL180</f>
        <v>0</v>
      </c>
      <c r="CO180" s="173"/>
      <c r="CP180" s="172">
        <f>SUM(CP181:CP183)</f>
        <v>0</v>
      </c>
      <c r="CQ180" s="170">
        <f>SUM(CQ181:CQ183)</f>
        <v>0</v>
      </c>
      <c r="CR180" s="170"/>
      <c r="CS180" s="170">
        <f>CQ180*CR180</f>
        <v>0</v>
      </c>
      <c r="CX180" s="111"/>
      <c r="CY180" s="173"/>
      <c r="CZ180" s="172">
        <f>SUM(CZ181:CZ183)</f>
        <v>0</v>
      </c>
      <c r="DA180" s="170">
        <f>SUM(DA181:DA183)</f>
        <v>0</v>
      </c>
      <c r="DB180" s="170"/>
      <c r="DC180" s="170">
        <f>DA180*DB180</f>
        <v>0</v>
      </c>
      <c r="DE180" s="173"/>
      <c r="DF180" s="172">
        <f>SUM(DF181:DF183)</f>
        <v>0</v>
      </c>
      <c r="DG180" s="170">
        <f>SUM(DG181:DG183)</f>
        <v>0</v>
      </c>
      <c r="DH180" s="170"/>
      <c r="DI180" s="170">
        <f>DG180*DH180</f>
        <v>0</v>
      </c>
      <c r="DK180" s="173"/>
      <c r="DL180" s="172">
        <f>SUM(DL181:DL183)</f>
        <v>0</v>
      </c>
      <c r="DM180" s="170">
        <f>SUM(DM181:DM183)</f>
        <v>0</v>
      </c>
      <c r="DN180" s="170"/>
      <c r="DO180" s="170">
        <f>DM180*DN180</f>
        <v>0</v>
      </c>
      <c r="DQ180" s="173"/>
      <c r="DR180" s="172">
        <f>SUM(DR181:DR183)</f>
        <v>0</v>
      </c>
      <c r="DS180" s="170">
        <f>SUM(DS181:DS183)</f>
        <v>0</v>
      </c>
      <c r="DT180" s="170"/>
      <c r="DU180" s="170">
        <f>DS180*DT180</f>
        <v>0</v>
      </c>
      <c r="DZ180" s="111"/>
      <c r="EA180" s="726">
        <f>SUMPRODUCT((S$100:DU$100=V$100)*(S180:DU180))</f>
        <v>0</v>
      </c>
      <c r="EB180" s="486">
        <f>SUMPRODUCT((S$100:DU$100=W$100)*(S180:DU180))</f>
        <v>0</v>
      </c>
      <c r="EC180" s="150"/>
      <c r="ED180" s="144"/>
      <c r="EF180" s="163"/>
      <c r="EG180" s="162"/>
      <c r="EH180" s="162"/>
      <c r="EI180" s="162"/>
      <c r="EJ180" s="162"/>
      <c r="EK180" s="162"/>
      <c r="EL180" s="162"/>
      <c r="EM180" s="162"/>
      <c r="EN180" s="162"/>
      <c r="EO180" s="162"/>
      <c r="EP180" s="162"/>
      <c r="EQ180" s="162"/>
      <c r="ER180" s="161"/>
      <c r="ES180" s="159"/>
      <c r="ET180" s="160"/>
      <c r="EU180" s="160"/>
      <c r="EV180" s="111"/>
      <c r="EW180" s="111"/>
      <c r="EX180" s="159"/>
      <c r="EY180" s="112"/>
      <c r="EZ180" s="112"/>
      <c r="FD180" s="163"/>
      <c r="FE180" s="162"/>
      <c r="FF180" s="162"/>
      <c r="FG180" s="162"/>
      <c r="FH180" s="162"/>
      <c r="FI180" s="162"/>
      <c r="FJ180" s="162"/>
      <c r="FK180" s="162"/>
      <c r="FL180" s="162"/>
      <c r="FM180" s="162"/>
      <c r="FN180" s="162"/>
      <c r="FO180" s="162"/>
      <c r="FP180" s="161"/>
      <c r="FQ180" s="159"/>
      <c r="FR180" s="160"/>
      <c r="FS180" s="160"/>
      <c r="FT180" s="159"/>
      <c r="FU180" s="111"/>
      <c r="FV180" s="159"/>
      <c r="FW180" s="112"/>
      <c r="FX180" s="112"/>
    </row>
    <row r="181" spans="1:180" ht="18.75" customHeight="1" outlineLevel="2" x14ac:dyDescent="0.25">
      <c r="A181" s="150"/>
      <c r="B181" s="144"/>
      <c r="C181" s="917" t="str">
        <f>"SC" &amp; ROW(C181)-ROW($C$173)-1</f>
        <v>SC7</v>
      </c>
      <c r="D181" s="916" t="s">
        <v>417</v>
      </c>
      <c r="E181" s="896"/>
      <c r="F181" s="894"/>
      <c r="G181" s="894"/>
      <c r="H181" s="894"/>
      <c r="I181" s="895"/>
      <c r="J181" s="1136" t="s">
        <v>306</v>
      </c>
      <c r="K181" s="1137" t="s">
        <v>306</v>
      </c>
      <c r="L181" s="870">
        <v>0</v>
      </c>
      <c r="M181" s="111"/>
      <c r="N181" s="696"/>
      <c r="O181" s="591"/>
      <c r="P181" s="478">
        <f>N181*$L181</f>
        <v>0</v>
      </c>
      <c r="Q181" s="111"/>
      <c r="R181" s="111"/>
      <c r="S181" s="713">
        <f>L181</f>
        <v>0</v>
      </c>
      <c r="T181" s="171">
        <f>N181</f>
        <v>0</v>
      </c>
      <c r="U181" s="223">
        <f>S181*T181</f>
        <v>0</v>
      </c>
      <c r="V181" s="599"/>
      <c r="W181" s="714"/>
      <c r="Y181" s="713">
        <f>S181*(1+$AC$97)</f>
        <v>0</v>
      </c>
      <c r="Z181" s="171">
        <f>T181*(1-$AC$99)</f>
        <v>0</v>
      </c>
      <c r="AA181" s="223">
        <f>Y181*Z181</f>
        <v>0</v>
      </c>
      <c r="AB181" s="599"/>
      <c r="AC181" s="714"/>
      <c r="AE181" s="713">
        <f>Y181*(1+$AI$97)</f>
        <v>0</v>
      </c>
      <c r="AF181" s="171">
        <f>Z181*(1-$AI$99)</f>
        <v>0</v>
      </c>
      <c r="AG181" s="223">
        <f>AE181*AF181</f>
        <v>0</v>
      </c>
      <c r="AH181" s="599"/>
      <c r="AI181" s="714"/>
      <c r="AK181" s="713">
        <f>AE181*(1+$AO$97)</f>
        <v>0</v>
      </c>
      <c r="AL181" s="171">
        <f>AF181*(1-$AO$99)</f>
        <v>0</v>
      </c>
      <c r="AM181" s="223">
        <f>AK181*AL181</f>
        <v>0</v>
      </c>
      <c r="AN181" s="599"/>
      <c r="AO181" s="714"/>
      <c r="AT181" s="111"/>
      <c r="AU181" s="169">
        <f>AK181*(1+$AY$97)</f>
        <v>0</v>
      </c>
      <c r="AV181" s="171">
        <f>AL181*(1-$AY$99)</f>
        <v>0</v>
      </c>
      <c r="AW181" s="170">
        <f>AU181*AV181</f>
        <v>0</v>
      </c>
      <c r="AX181" s="165"/>
      <c r="AY181" s="111"/>
      <c r="BA181" s="169">
        <f>AU181*(1+$BE$97)</f>
        <v>0</v>
      </c>
      <c r="BB181" s="171">
        <f>AV181*(1-$BE$99)</f>
        <v>0</v>
      </c>
      <c r="BC181" s="170">
        <f>BA181*BB181</f>
        <v>0</v>
      </c>
      <c r="BD181" s="165"/>
      <c r="BE181" s="111"/>
      <c r="BG181" s="169">
        <f>BA181*(1+$BK$97)</f>
        <v>0</v>
      </c>
      <c r="BH181" s="171">
        <f>BB181*(1-$BK$99)</f>
        <v>0</v>
      </c>
      <c r="BI181" s="170">
        <f>BG181*BH181</f>
        <v>0</v>
      </c>
      <c r="BJ181" s="165"/>
      <c r="BK181" s="111"/>
      <c r="BM181" s="169">
        <f>BG181*(1+$BQ$97)</f>
        <v>0</v>
      </c>
      <c r="BN181" s="171">
        <f>BH181*(1-$BQ$99)</f>
        <v>0</v>
      </c>
      <c r="BO181" s="170">
        <f>BM181*BN181</f>
        <v>0</v>
      </c>
      <c r="BP181" s="165"/>
      <c r="BQ181" s="111"/>
      <c r="BV181" s="111"/>
      <c r="BW181" s="169">
        <f>BM181*(1+$CA$97)</f>
        <v>0</v>
      </c>
      <c r="BX181" s="171">
        <f>BN181*(1-$CA$99)</f>
        <v>0</v>
      </c>
      <c r="BY181" s="170">
        <f>BW181*BX181</f>
        <v>0</v>
      </c>
      <c r="BZ181" s="165"/>
      <c r="CA181" s="111"/>
      <c r="CC181" s="169">
        <f>BW181*(1+$CG$97)</f>
        <v>0</v>
      </c>
      <c r="CD181" s="171">
        <f>BX181*(1-$CG$99)</f>
        <v>0</v>
      </c>
      <c r="CE181" s="170">
        <f>CC181*CD181</f>
        <v>0</v>
      </c>
      <c r="CF181" s="165"/>
      <c r="CG181" s="111"/>
      <c r="CI181" s="169">
        <f>CC181*(1+$CM$97)</f>
        <v>0</v>
      </c>
      <c r="CJ181" s="171">
        <f>CD181*(1-$CM$99)</f>
        <v>0</v>
      </c>
      <c r="CK181" s="170">
        <f>CI181*CJ181</f>
        <v>0</v>
      </c>
      <c r="CL181" s="165"/>
      <c r="CM181" s="111"/>
      <c r="CO181" s="169">
        <f>CI181*(1+$CS$97)</f>
        <v>0</v>
      </c>
      <c r="CP181" s="171">
        <f>CJ181*(1-$CS$99)</f>
        <v>0</v>
      </c>
      <c r="CQ181" s="170">
        <f>CO181*CP181</f>
        <v>0</v>
      </c>
      <c r="CR181" s="165"/>
      <c r="CS181" s="111"/>
      <c r="CX181" s="111"/>
      <c r="CY181" s="169">
        <f>CO181*(1+$DC$97)</f>
        <v>0</v>
      </c>
      <c r="CZ181" s="171">
        <f>CP181*(1-$DC$99)</f>
        <v>0</v>
      </c>
      <c r="DA181" s="170">
        <f>CY181*CZ181</f>
        <v>0</v>
      </c>
      <c r="DB181" s="165"/>
      <c r="DC181" s="111"/>
      <c r="DE181" s="169">
        <f>CY181*(1+$DI$97)</f>
        <v>0</v>
      </c>
      <c r="DF181" s="171">
        <f>CZ181*(1-$DI$99)</f>
        <v>0</v>
      </c>
      <c r="DG181" s="170">
        <f>DE181*DF181</f>
        <v>0</v>
      </c>
      <c r="DH181" s="165"/>
      <c r="DI181" s="111"/>
      <c r="DK181" s="169">
        <f>DE181*(1+$DO$97)</f>
        <v>0</v>
      </c>
      <c r="DL181" s="171">
        <f>DF181*(1-$DO$99)</f>
        <v>0</v>
      </c>
      <c r="DM181" s="170">
        <f>DK181*DL181</f>
        <v>0</v>
      </c>
      <c r="DN181" s="165"/>
      <c r="DO181" s="111"/>
      <c r="DQ181" s="169">
        <f>DK181*(1+$DU$97)</f>
        <v>0</v>
      </c>
      <c r="DR181" s="171">
        <f>DL181*(1-$DU$99)</f>
        <v>0</v>
      </c>
      <c r="DS181" s="170">
        <f>DQ181*DR181</f>
        <v>0</v>
      </c>
      <c r="DT181" s="165"/>
      <c r="DU181" s="111"/>
      <c r="DZ181" s="111"/>
      <c r="EA181" s="726"/>
      <c r="EB181" s="486"/>
      <c r="EC181" s="150"/>
      <c r="ED181" s="144"/>
      <c r="EF181" s="163"/>
      <c r="EG181" s="162"/>
      <c r="EH181" s="162"/>
      <c r="EI181" s="162"/>
      <c r="EJ181" s="162"/>
      <c r="EK181" s="162"/>
      <c r="EL181" s="162"/>
      <c r="EM181" s="162"/>
      <c r="EN181" s="162"/>
      <c r="EO181" s="162"/>
      <c r="EP181" s="162"/>
      <c r="EQ181" s="162"/>
      <c r="ER181" s="161"/>
      <c r="ES181" s="159"/>
      <c r="ET181" s="160"/>
      <c r="EU181" s="160"/>
      <c r="EV181" s="111"/>
      <c r="EW181" s="111"/>
      <c r="EX181" s="159"/>
      <c r="EY181" s="112"/>
      <c r="EZ181" s="112"/>
      <c r="FD181" s="163"/>
      <c r="FE181" s="162"/>
      <c r="FF181" s="162"/>
      <c r="FG181" s="162"/>
      <c r="FH181" s="162"/>
      <c r="FI181" s="162"/>
      <c r="FJ181" s="162"/>
      <c r="FK181" s="162"/>
      <c r="FL181" s="162"/>
      <c r="FM181" s="162"/>
      <c r="FN181" s="162"/>
      <c r="FO181" s="162"/>
      <c r="FP181" s="161"/>
      <c r="FQ181" s="159"/>
      <c r="FR181" s="160"/>
      <c r="FS181" s="160"/>
      <c r="FT181" s="159"/>
      <c r="FU181" s="111"/>
      <c r="FV181" s="159"/>
      <c r="FW181" s="112"/>
      <c r="FX181" s="112"/>
    </row>
    <row r="182" spans="1:180" ht="17.25" customHeight="1" outlineLevel="2" x14ac:dyDescent="0.25">
      <c r="A182" s="150"/>
      <c r="B182" s="144"/>
      <c r="C182" s="913" t="str">
        <f>"SC" &amp; ROW(C182)-ROW($C$173)-1</f>
        <v>SC8</v>
      </c>
      <c r="D182" s="918" t="s">
        <v>423</v>
      </c>
      <c r="E182" s="894"/>
      <c r="F182" s="894"/>
      <c r="G182" s="894"/>
      <c r="H182" s="894"/>
      <c r="I182" s="895"/>
      <c r="J182" s="1136" t="s">
        <v>306</v>
      </c>
      <c r="K182" s="1137" t="s">
        <v>306</v>
      </c>
      <c r="L182" s="870">
        <v>0</v>
      </c>
      <c r="M182" s="111"/>
      <c r="N182" s="696"/>
      <c r="O182" s="591"/>
      <c r="P182" s="478">
        <f>N182*$L182</f>
        <v>0</v>
      </c>
      <c r="Q182" s="111"/>
      <c r="R182" s="111"/>
      <c r="S182" s="713">
        <f>L182</f>
        <v>0</v>
      </c>
      <c r="T182" s="171">
        <f>N182</f>
        <v>0</v>
      </c>
      <c r="U182" s="223">
        <f>S182*T182</f>
        <v>0</v>
      </c>
      <c r="V182" s="599"/>
      <c r="W182" s="714"/>
      <c r="Y182" s="713">
        <f>S182*(1+$AC$97)</f>
        <v>0</v>
      </c>
      <c r="Z182" s="171">
        <f>T182*(1-$AC$99)</f>
        <v>0</v>
      </c>
      <c r="AA182" s="223">
        <f>Y182*Z182</f>
        <v>0</v>
      </c>
      <c r="AB182" s="599"/>
      <c r="AC182" s="714"/>
      <c r="AE182" s="713">
        <f>Y182*(1+$AI$97)</f>
        <v>0</v>
      </c>
      <c r="AF182" s="171">
        <f>Z182*(1-$AI$99)</f>
        <v>0</v>
      </c>
      <c r="AG182" s="223">
        <f>AE182*AF182</f>
        <v>0</v>
      </c>
      <c r="AH182" s="599"/>
      <c r="AI182" s="714"/>
      <c r="AK182" s="713">
        <f>AE182*(1+$AO$97)</f>
        <v>0</v>
      </c>
      <c r="AL182" s="171">
        <f>AF182*(1-$AO$99)</f>
        <v>0</v>
      </c>
      <c r="AM182" s="223">
        <f>AK182*AL182</f>
        <v>0</v>
      </c>
      <c r="AN182" s="599"/>
      <c r="AO182" s="714"/>
      <c r="AT182" s="111"/>
      <c r="AU182" s="169">
        <f>AK182*(1+$AY$97)</f>
        <v>0</v>
      </c>
      <c r="AV182" s="171">
        <f>AL182*(1-$AY$99)</f>
        <v>0</v>
      </c>
      <c r="AW182" s="170">
        <f>AU182*AV182</f>
        <v>0</v>
      </c>
      <c r="AX182" s="165"/>
      <c r="AY182" s="111"/>
      <c r="BA182" s="169">
        <f>AU182*(1+$BE$97)</f>
        <v>0</v>
      </c>
      <c r="BB182" s="171">
        <f>AV182*(1-$BE$99)</f>
        <v>0</v>
      </c>
      <c r="BC182" s="170">
        <f>BA182*BB182</f>
        <v>0</v>
      </c>
      <c r="BD182" s="165"/>
      <c r="BE182" s="111"/>
      <c r="BG182" s="169">
        <f>BA182*(1+$BK$97)</f>
        <v>0</v>
      </c>
      <c r="BH182" s="171">
        <f>BB182*(1-$BK$99)</f>
        <v>0</v>
      </c>
      <c r="BI182" s="170">
        <f>BG182*BH182</f>
        <v>0</v>
      </c>
      <c r="BJ182" s="165"/>
      <c r="BK182" s="111"/>
      <c r="BM182" s="169">
        <f>BG182*(1+$BQ$97)</f>
        <v>0</v>
      </c>
      <c r="BN182" s="171">
        <f>BH182*(1-$BQ$99)</f>
        <v>0</v>
      </c>
      <c r="BO182" s="170">
        <f>BM182*BN182</f>
        <v>0</v>
      </c>
      <c r="BP182" s="165"/>
      <c r="BQ182" s="111"/>
      <c r="BV182" s="111"/>
      <c r="BW182" s="169">
        <f>BM182*(1+$CA$97)</f>
        <v>0</v>
      </c>
      <c r="BX182" s="171">
        <f>BN182*(1-$CA$99)</f>
        <v>0</v>
      </c>
      <c r="BY182" s="170">
        <f>BW182*BX182</f>
        <v>0</v>
      </c>
      <c r="BZ182" s="165"/>
      <c r="CA182" s="111"/>
      <c r="CC182" s="169">
        <f>BW182*(1+$CG$97)</f>
        <v>0</v>
      </c>
      <c r="CD182" s="171">
        <f>BX182*(1-$CG$99)</f>
        <v>0</v>
      </c>
      <c r="CE182" s="170">
        <f>CC182*CD182</f>
        <v>0</v>
      </c>
      <c r="CF182" s="165"/>
      <c r="CG182" s="111"/>
      <c r="CI182" s="169">
        <f>CC182*(1+$CM$97)</f>
        <v>0</v>
      </c>
      <c r="CJ182" s="171">
        <f>CD182*(1-$CM$99)</f>
        <v>0</v>
      </c>
      <c r="CK182" s="170">
        <f>CI182*CJ182</f>
        <v>0</v>
      </c>
      <c r="CL182" s="165"/>
      <c r="CM182" s="111"/>
      <c r="CO182" s="169">
        <f>CI182*(1+$CS$97)</f>
        <v>0</v>
      </c>
      <c r="CP182" s="171">
        <f>CJ182*(1-$CS$99)</f>
        <v>0</v>
      </c>
      <c r="CQ182" s="170">
        <f>CO182*CP182</f>
        <v>0</v>
      </c>
      <c r="CR182" s="165"/>
      <c r="CS182" s="111"/>
      <c r="CX182" s="111"/>
      <c r="CY182" s="169">
        <f t="shared" ref="CY182:CY183" si="445">CO182*(1+$DC$97)</f>
        <v>0</v>
      </c>
      <c r="CZ182" s="171">
        <f t="shared" ref="CZ182:CZ183" si="446">CP182*(1-$DC$99)</f>
        <v>0</v>
      </c>
      <c r="DA182" s="170">
        <f>CY182*CZ182</f>
        <v>0</v>
      </c>
      <c r="DB182" s="165"/>
      <c r="DC182" s="111"/>
      <c r="DE182" s="169">
        <f t="shared" ref="DE182:DE183" si="447">CY182*(1+$DI$97)</f>
        <v>0</v>
      </c>
      <c r="DF182" s="171">
        <f t="shared" ref="DF182:DF183" si="448">CZ182*(1-$DI$99)</f>
        <v>0</v>
      </c>
      <c r="DG182" s="170">
        <f>DE182*DF182</f>
        <v>0</v>
      </c>
      <c r="DH182" s="165"/>
      <c r="DI182" s="111"/>
      <c r="DK182" s="169">
        <f t="shared" ref="DK182:DK183" si="449">DE182*(1+$DO$97)</f>
        <v>0</v>
      </c>
      <c r="DL182" s="171">
        <f t="shared" ref="DL182:DL183" si="450">DF182*(1-$DO$99)</f>
        <v>0</v>
      </c>
      <c r="DM182" s="170">
        <f>DK182*DL182</f>
        <v>0</v>
      </c>
      <c r="DN182" s="165"/>
      <c r="DO182" s="111"/>
      <c r="DQ182" s="169">
        <f t="shared" ref="DQ182:DQ183" si="451">DK182*(1+$DU$97)</f>
        <v>0</v>
      </c>
      <c r="DR182" s="171">
        <f t="shared" ref="DR182:DR183" si="452">DL182*(1-$DU$99)</f>
        <v>0</v>
      </c>
      <c r="DS182" s="170">
        <f>DQ182*DR182</f>
        <v>0</v>
      </c>
      <c r="DT182" s="165"/>
      <c r="DU182" s="111"/>
      <c r="DZ182" s="111"/>
      <c r="EA182" s="726"/>
      <c r="EB182" s="486"/>
      <c r="EC182" s="150"/>
      <c r="ED182" s="144"/>
      <c r="EF182" s="163"/>
      <c r="EG182" s="162"/>
      <c r="EH182" s="162"/>
      <c r="EI182" s="162"/>
      <c r="EJ182" s="162"/>
      <c r="EK182" s="162"/>
      <c r="EL182" s="162"/>
      <c r="EM182" s="162"/>
      <c r="EN182" s="162"/>
      <c r="EO182" s="162"/>
      <c r="EP182" s="162"/>
      <c r="EQ182" s="162"/>
      <c r="ER182" s="161"/>
      <c r="ES182" s="159"/>
      <c r="ET182" s="160"/>
      <c r="EU182" s="160"/>
      <c r="EV182" s="111"/>
      <c r="EW182" s="111"/>
      <c r="EX182" s="159"/>
      <c r="EY182" s="112"/>
      <c r="EZ182" s="112"/>
      <c r="FD182" s="163"/>
      <c r="FE182" s="162"/>
      <c r="FF182" s="162"/>
      <c r="FG182" s="162"/>
      <c r="FH182" s="162"/>
      <c r="FI182" s="162"/>
      <c r="FJ182" s="162"/>
      <c r="FK182" s="162"/>
      <c r="FL182" s="162"/>
      <c r="FM182" s="162"/>
      <c r="FN182" s="162"/>
      <c r="FO182" s="162"/>
      <c r="FP182" s="161"/>
      <c r="FQ182" s="159"/>
      <c r="FR182" s="160"/>
      <c r="FS182" s="160"/>
      <c r="FT182" s="159"/>
      <c r="FU182" s="111"/>
      <c r="FV182" s="159"/>
      <c r="FW182" s="112"/>
      <c r="FX182" s="112"/>
    </row>
    <row r="183" spans="1:180" ht="19.5" customHeight="1" outlineLevel="2" x14ac:dyDescent="0.25">
      <c r="A183" s="150"/>
      <c r="B183" s="144"/>
      <c r="C183" s="913" t="str">
        <f>"SC" &amp; ROW(C183)-ROW($C$173)-1</f>
        <v>SC9</v>
      </c>
      <c r="D183" s="916" t="s">
        <v>203</v>
      </c>
      <c r="E183" s="897"/>
      <c r="F183" s="894"/>
      <c r="G183" s="894"/>
      <c r="H183" s="894"/>
      <c r="I183" s="895"/>
      <c r="J183" s="1136" t="s">
        <v>306</v>
      </c>
      <c r="K183" s="1137" t="s">
        <v>306</v>
      </c>
      <c r="L183" s="870">
        <v>0</v>
      </c>
      <c r="M183" s="111"/>
      <c r="N183" s="696"/>
      <c r="O183" s="591"/>
      <c r="P183" s="478">
        <f>N183*$L183</f>
        <v>0</v>
      </c>
      <c r="Q183" s="111"/>
      <c r="R183" s="111"/>
      <c r="S183" s="713">
        <f>L183</f>
        <v>0</v>
      </c>
      <c r="T183" s="171">
        <f>N183</f>
        <v>0</v>
      </c>
      <c r="U183" s="223">
        <f>S183*T183</f>
        <v>0</v>
      </c>
      <c r="V183" s="599"/>
      <c r="W183" s="714"/>
      <c r="Y183" s="713">
        <f>S183*(1+$AC$97)</f>
        <v>0</v>
      </c>
      <c r="Z183" s="171">
        <f>T183*(1-$AC$99)</f>
        <v>0</v>
      </c>
      <c r="AA183" s="223">
        <f>Y183*Z183</f>
        <v>0</v>
      </c>
      <c r="AB183" s="599"/>
      <c r="AC183" s="714"/>
      <c r="AE183" s="713">
        <f>Y183*(1+$AI$97)</f>
        <v>0</v>
      </c>
      <c r="AF183" s="171">
        <f>Z183*(1-$AI$99)</f>
        <v>0</v>
      </c>
      <c r="AG183" s="223">
        <f>AE183*AF183</f>
        <v>0</v>
      </c>
      <c r="AH183" s="599"/>
      <c r="AI183" s="714"/>
      <c r="AK183" s="713">
        <f>AE183*(1+$AO$97)</f>
        <v>0</v>
      </c>
      <c r="AL183" s="171">
        <f>AF183*(1-$AO$99)</f>
        <v>0</v>
      </c>
      <c r="AM183" s="223">
        <f>AK183*AL183</f>
        <v>0</v>
      </c>
      <c r="AN183" s="599"/>
      <c r="AO183" s="714"/>
      <c r="AT183" s="111"/>
      <c r="AU183" s="169">
        <f>AK183*(1+$AY$97)</f>
        <v>0</v>
      </c>
      <c r="AV183" s="171">
        <f>AL183*(1-$AY$99)</f>
        <v>0</v>
      </c>
      <c r="AW183" s="170">
        <f>AU183*AV183</f>
        <v>0</v>
      </c>
      <c r="AX183" s="165"/>
      <c r="AY183" s="111"/>
      <c r="BA183" s="169">
        <f>AU183*(1+$BE$97)</f>
        <v>0</v>
      </c>
      <c r="BB183" s="171">
        <f>AV183*(1-$BE$99)</f>
        <v>0</v>
      </c>
      <c r="BC183" s="170">
        <f>BA183*BB183</f>
        <v>0</v>
      </c>
      <c r="BD183" s="165"/>
      <c r="BE183" s="111"/>
      <c r="BG183" s="169">
        <f>BA183*(1+$BK$97)</f>
        <v>0</v>
      </c>
      <c r="BH183" s="171">
        <f>BB183*(1-$BK$99)</f>
        <v>0</v>
      </c>
      <c r="BI183" s="170">
        <f>BG183*BH183</f>
        <v>0</v>
      </c>
      <c r="BJ183" s="165"/>
      <c r="BK183" s="111"/>
      <c r="BM183" s="169">
        <f>BG183*(1+$BQ$97)</f>
        <v>0</v>
      </c>
      <c r="BN183" s="171">
        <f>BH183*(1-$BQ$99)</f>
        <v>0</v>
      </c>
      <c r="BO183" s="170">
        <f>BM183*BN183</f>
        <v>0</v>
      </c>
      <c r="BP183" s="165"/>
      <c r="BQ183" s="111"/>
      <c r="BV183" s="111"/>
      <c r="BW183" s="169">
        <f>BM183*(1+$CA$97)</f>
        <v>0</v>
      </c>
      <c r="BX183" s="171">
        <f>BN183*(1-$CA$99)</f>
        <v>0</v>
      </c>
      <c r="BY183" s="170">
        <f>BW183*BX183</f>
        <v>0</v>
      </c>
      <c r="BZ183" s="165"/>
      <c r="CA183" s="111"/>
      <c r="CC183" s="169">
        <f>BW183*(1+$CG$97)</f>
        <v>0</v>
      </c>
      <c r="CD183" s="171">
        <f>BX183*(1-$CG$99)</f>
        <v>0</v>
      </c>
      <c r="CE183" s="170">
        <f>CC183*CD183</f>
        <v>0</v>
      </c>
      <c r="CF183" s="165"/>
      <c r="CG183" s="111"/>
      <c r="CI183" s="169">
        <f>CC183*(1+$CM$97)</f>
        <v>0</v>
      </c>
      <c r="CJ183" s="171">
        <f>CD183*(1-$CM$99)</f>
        <v>0</v>
      </c>
      <c r="CK183" s="170">
        <f>CI183*CJ183</f>
        <v>0</v>
      </c>
      <c r="CL183" s="165"/>
      <c r="CM183" s="111"/>
      <c r="CO183" s="169">
        <f>CI183*(1+$CS$97)</f>
        <v>0</v>
      </c>
      <c r="CP183" s="171">
        <f>CJ183*(1-$CS$99)</f>
        <v>0</v>
      </c>
      <c r="CQ183" s="170">
        <f>CO183*CP183</f>
        <v>0</v>
      </c>
      <c r="CR183" s="165"/>
      <c r="CS183" s="111"/>
      <c r="CX183" s="111"/>
      <c r="CY183" s="169">
        <f t="shared" si="445"/>
        <v>0</v>
      </c>
      <c r="CZ183" s="171">
        <f t="shared" si="446"/>
        <v>0</v>
      </c>
      <c r="DA183" s="170">
        <f>CY183*CZ183</f>
        <v>0</v>
      </c>
      <c r="DB183" s="165"/>
      <c r="DC183" s="111"/>
      <c r="DE183" s="169">
        <f t="shared" si="447"/>
        <v>0</v>
      </c>
      <c r="DF183" s="171">
        <f t="shared" si="448"/>
        <v>0</v>
      </c>
      <c r="DG183" s="170">
        <f>DE183*DF183</f>
        <v>0</v>
      </c>
      <c r="DH183" s="165"/>
      <c r="DI183" s="111"/>
      <c r="DK183" s="169">
        <f t="shared" si="449"/>
        <v>0</v>
      </c>
      <c r="DL183" s="171">
        <f t="shared" si="450"/>
        <v>0</v>
      </c>
      <c r="DM183" s="170">
        <f>DK183*DL183</f>
        <v>0</v>
      </c>
      <c r="DN183" s="165"/>
      <c r="DO183" s="111"/>
      <c r="DQ183" s="169">
        <f t="shared" si="451"/>
        <v>0</v>
      </c>
      <c r="DR183" s="171">
        <f t="shared" si="452"/>
        <v>0</v>
      </c>
      <c r="DS183" s="170">
        <f>DQ183*DR183</f>
        <v>0</v>
      </c>
      <c r="DT183" s="165"/>
      <c r="DU183" s="111"/>
      <c r="DZ183" s="111"/>
      <c r="EA183" s="726"/>
      <c r="EB183" s="486"/>
      <c r="EC183" s="150"/>
      <c r="ED183" s="144"/>
      <c r="EF183" s="163"/>
      <c r="EG183" s="162"/>
      <c r="EH183" s="162"/>
      <c r="EI183" s="162"/>
      <c r="EJ183" s="162"/>
      <c r="EK183" s="162"/>
      <c r="EL183" s="162"/>
      <c r="EM183" s="162"/>
      <c r="EN183" s="162"/>
      <c r="EO183" s="162"/>
      <c r="EP183" s="162"/>
      <c r="EQ183" s="162"/>
      <c r="ER183" s="161"/>
      <c r="ES183" s="159"/>
      <c r="ET183" s="160"/>
      <c r="EU183" s="160"/>
      <c r="EV183" s="111"/>
      <c r="EW183" s="111"/>
      <c r="EX183" s="159"/>
      <c r="EY183" s="112"/>
      <c r="EZ183" s="112"/>
      <c r="FD183" s="163"/>
      <c r="FE183" s="162"/>
      <c r="FF183" s="162"/>
      <c r="FG183" s="162"/>
      <c r="FH183" s="162"/>
      <c r="FI183" s="162"/>
      <c r="FJ183" s="162"/>
      <c r="FK183" s="162"/>
      <c r="FL183" s="162"/>
      <c r="FM183" s="162"/>
      <c r="FN183" s="162"/>
      <c r="FO183" s="162"/>
      <c r="FP183" s="161"/>
      <c r="FQ183" s="159"/>
      <c r="FR183" s="160"/>
      <c r="FS183" s="160"/>
      <c r="FT183" s="159"/>
      <c r="FU183" s="111"/>
      <c r="FV183" s="159"/>
      <c r="FW183" s="112"/>
      <c r="FX183" s="112"/>
    </row>
    <row r="184" spans="1:180" ht="16" customHeight="1" outlineLevel="1" x14ac:dyDescent="0.25">
      <c r="A184" s="150"/>
      <c r="B184" s="144"/>
      <c r="C184" s="917"/>
      <c r="D184" s="924"/>
      <c r="E184" s="856"/>
      <c r="F184" s="856"/>
      <c r="G184" s="856"/>
      <c r="H184" s="856"/>
      <c r="I184" s="861"/>
      <c r="J184" s="866"/>
      <c r="K184" s="866"/>
      <c r="L184" s="868"/>
      <c r="M184" s="111"/>
      <c r="N184" s="477"/>
      <c r="O184" s="167"/>
      <c r="P184" s="702"/>
      <c r="Q184" s="111"/>
      <c r="R184" s="111"/>
      <c r="S184" s="715"/>
      <c r="T184" s="166"/>
      <c r="U184" s="605"/>
      <c r="V184" s="165"/>
      <c r="W184" s="714"/>
      <c r="Y184" s="715"/>
      <c r="Z184" s="166"/>
      <c r="AA184" s="165"/>
      <c r="AB184" s="165"/>
      <c r="AC184" s="722"/>
      <c r="AE184" s="715"/>
      <c r="AF184" s="166"/>
      <c r="AG184" s="165"/>
      <c r="AH184" s="165"/>
      <c r="AI184" s="722"/>
      <c r="AK184" s="715"/>
      <c r="AL184" s="166"/>
      <c r="AM184" s="165"/>
      <c r="AN184" s="165"/>
      <c r="AO184" s="722"/>
      <c r="AT184" s="111"/>
      <c r="AU184" s="166"/>
      <c r="AV184" s="166"/>
      <c r="AW184" s="165"/>
      <c r="AX184" s="165"/>
      <c r="AY184" s="165"/>
      <c r="BA184" s="166"/>
      <c r="BB184" s="166"/>
      <c r="BC184" s="165"/>
      <c r="BD184" s="165"/>
      <c r="BE184" s="165"/>
      <c r="BG184" s="166"/>
      <c r="BH184" s="166"/>
      <c r="BI184" s="165"/>
      <c r="BJ184" s="165"/>
      <c r="BK184" s="165"/>
      <c r="BM184" s="166"/>
      <c r="BN184" s="166"/>
      <c r="BO184" s="165"/>
      <c r="BP184" s="165"/>
      <c r="BQ184" s="165"/>
      <c r="BV184" s="111"/>
      <c r="BW184" s="166"/>
      <c r="BX184" s="166"/>
      <c r="BY184" s="165"/>
      <c r="BZ184" s="165"/>
      <c r="CA184" s="165"/>
      <c r="CC184" s="166"/>
      <c r="CD184" s="166"/>
      <c r="CE184" s="165"/>
      <c r="CF184" s="165"/>
      <c r="CG184" s="165"/>
      <c r="CI184" s="166"/>
      <c r="CJ184" s="166"/>
      <c r="CK184" s="165"/>
      <c r="CL184" s="165"/>
      <c r="CM184" s="165"/>
      <c r="CO184" s="166"/>
      <c r="CP184" s="166"/>
      <c r="CQ184" s="165"/>
      <c r="CR184" s="165"/>
      <c r="CS184" s="165"/>
      <c r="CX184" s="111"/>
      <c r="CY184" s="166"/>
      <c r="CZ184" s="166"/>
      <c r="DA184" s="165"/>
      <c r="DB184" s="165"/>
      <c r="DC184" s="165"/>
      <c r="DE184" s="166"/>
      <c r="DF184" s="166"/>
      <c r="DG184" s="165"/>
      <c r="DH184" s="165"/>
      <c r="DI184" s="165"/>
      <c r="DK184" s="166"/>
      <c r="DL184" s="166"/>
      <c r="DM184" s="165"/>
      <c r="DN184" s="165"/>
      <c r="DO184" s="165"/>
      <c r="DQ184" s="166"/>
      <c r="DR184" s="166"/>
      <c r="DS184" s="165"/>
      <c r="DT184" s="165"/>
      <c r="DU184" s="165"/>
      <c r="DZ184" s="111"/>
      <c r="EA184" s="726"/>
      <c r="EB184" s="486"/>
      <c r="EC184" s="150"/>
      <c r="ED184" s="144"/>
      <c r="EF184" s="163"/>
      <c r="EG184" s="162"/>
      <c r="EH184" s="162"/>
      <c r="EI184" s="162"/>
      <c r="EJ184" s="162"/>
      <c r="EK184" s="162"/>
      <c r="EL184" s="162"/>
      <c r="EM184" s="162"/>
      <c r="EN184" s="162"/>
      <c r="EO184" s="162"/>
      <c r="EP184" s="162"/>
      <c r="EQ184" s="162"/>
      <c r="ER184" s="161"/>
      <c r="ES184" s="159"/>
      <c r="ET184" s="160"/>
      <c r="EU184" s="160"/>
      <c r="EV184" s="111"/>
      <c r="EW184" s="111"/>
      <c r="EX184" s="159"/>
      <c r="EY184" s="112"/>
      <c r="EZ184" s="112"/>
      <c r="FD184" s="163"/>
      <c r="FE184" s="162"/>
      <c r="FF184" s="162"/>
      <c r="FG184" s="162"/>
      <c r="FH184" s="162"/>
      <c r="FI184" s="162"/>
      <c r="FJ184" s="162"/>
      <c r="FK184" s="162"/>
      <c r="FL184" s="162"/>
      <c r="FM184" s="162"/>
      <c r="FN184" s="162"/>
      <c r="FO184" s="162"/>
      <c r="FP184" s="161"/>
      <c r="FQ184" s="159"/>
      <c r="FR184" s="160"/>
      <c r="FS184" s="160"/>
      <c r="FT184" s="159"/>
      <c r="FU184" s="111"/>
      <c r="FV184" s="159"/>
      <c r="FW184" s="112"/>
      <c r="FX184" s="112"/>
    </row>
    <row r="185" spans="1:180" ht="15.75" customHeight="1" outlineLevel="1" collapsed="1" x14ac:dyDescent="0.25">
      <c r="A185" s="150"/>
      <c r="B185" s="144"/>
      <c r="C185" s="915" t="str">
        <f>"SC" &amp; ROW(C185)-ROW($C$173)-1</f>
        <v>SC11</v>
      </c>
      <c r="D185" s="922" t="s">
        <v>245</v>
      </c>
      <c r="E185" s="856"/>
      <c r="F185" s="857"/>
      <c r="G185" s="857"/>
      <c r="H185" s="857"/>
      <c r="I185" s="860" t="s">
        <v>326</v>
      </c>
      <c r="J185" s="865"/>
      <c r="K185" s="865"/>
      <c r="L185" s="869"/>
      <c r="M185" s="111"/>
      <c r="N185" s="698">
        <f>SUM(N186:N188)</f>
        <v>0</v>
      </c>
      <c r="O185" s="589">
        <f>SUM(O186:O188)</f>
        <v>0</v>
      </c>
      <c r="P185" s="478">
        <f>SUM(P186:P188)</f>
        <v>0</v>
      </c>
      <c r="Q185" s="111"/>
      <c r="R185" s="111"/>
      <c r="S185" s="712"/>
      <c r="T185" s="589">
        <f>SUM(T186:T188)</f>
        <v>0</v>
      </c>
      <c r="U185" s="223">
        <f>SUM(U186:U188)</f>
        <v>0</v>
      </c>
      <c r="V185" s="598"/>
      <c r="W185" s="478">
        <f>U185*V185</f>
        <v>0</v>
      </c>
      <c r="Y185" s="712"/>
      <c r="Z185" s="589">
        <f>SUM(Z186:Z188)</f>
        <v>0</v>
      </c>
      <c r="AA185" s="223">
        <f>SUM(AA186:AA188)</f>
        <v>0</v>
      </c>
      <c r="AB185" s="598"/>
      <c r="AC185" s="478">
        <f>AA185*AB185</f>
        <v>0</v>
      </c>
      <c r="AE185" s="712"/>
      <c r="AF185" s="589">
        <f>SUM(AF186:AF188)</f>
        <v>0</v>
      </c>
      <c r="AG185" s="223">
        <f>SUM(AG186:AG188)</f>
        <v>0</v>
      </c>
      <c r="AH185" s="598"/>
      <c r="AI185" s="478">
        <f>AG185*AH185</f>
        <v>0</v>
      </c>
      <c r="AK185" s="712"/>
      <c r="AL185" s="589">
        <f>SUM(AL186:AL188)</f>
        <v>0</v>
      </c>
      <c r="AM185" s="223">
        <f>SUM(AM186:AM188)</f>
        <v>0</v>
      </c>
      <c r="AN185" s="598"/>
      <c r="AO185" s="478">
        <f>AM185*AN185</f>
        <v>0</v>
      </c>
      <c r="AT185" s="111"/>
      <c r="AU185" s="173"/>
      <c r="AV185" s="172">
        <f>SUM(AV186:AV188)</f>
        <v>0</v>
      </c>
      <c r="AW185" s="170">
        <f>SUM(AW186:AW188)</f>
        <v>0</v>
      </c>
      <c r="AX185" s="170"/>
      <c r="AY185" s="170">
        <f>AW185*AX185</f>
        <v>0</v>
      </c>
      <c r="BA185" s="173"/>
      <c r="BB185" s="172">
        <f>SUM(BB186:BB188)</f>
        <v>0</v>
      </c>
      <c r="BC185" s="170">
        <f>SUM(BC186:BC188)</f>
        <v>0</v>
      </c>
      <c r="BD185" s="170"/>
      <c r="BE185" s="170">
        <f>BC185*BD185</f>
        <v>0</v>
      </c>
      <c r="BG185" s="173"/>
      <c r="BH185" s="172">
        <f>SUM(BH186:BH188)</f>
        <v>0</v>
      </c>
      <c r="BI185" s="170">
        <f>SUM(BI186:BI188)</f>
        <v>0</v>
      </c>
      <c r="BJ185" s="170"/>
      <c r="BK185" s="170">
        <f>BI185*BJ185</f>
        <v>0</v>
      </c>
      <c r="BM185" s="173"/>
      <c r="BN185" s="172">
        <f>SUM(BN186:BN188)</f>
        <v>0</v>
      </c>
      <c r="BO185" s="170">
        <f>SUM(BO186:BO188)</f>
        <v>0</v>
      </c>
      <c r="BP185" s="170"/>
      <c r="BQ185" s="170">
        <f>BO185*BP185</f>
        <v>0</v>
      </c>
      <c r="BV185" s="111"/>
      <c r="BW185" s="173"/>
      <c r="BX185" s="172">
        <f>SUM(BX186:BX188)</f>
        <v>0</v>
      </c>
      <c r="BY185" s="170">
        <f>SUM(BY186:BY188)</f>
        <v>0</v>
      </c>
      <c r="BZ185" s="170"/>
      <c r="CA185" s="170">
        <f>BY185*BZ185</f>
        <v>0</v>
      </c>
      <c r="CC185" s="173"/>
      <c r="CD185" s="172">
        <f>SUM(CD186:CD188)</f>
        <v>0</v>
      </c>
      <c r="CE185" s="170">
        <f>SUM(CE186:CE188)</f>
        <v>0</v>
      </c>
      <c r="CF185" s="170"/>
      <c r="CG185" s="170">
        <f>CE185*CF185</f>
        <v>0</v>
      </c>
      <c r="CI185" s="173"/>
      <c r="CJ185" s="172">
        <f>SUM(CJ186:CJ188)</f>
        <v>0</v>
      </c>
      <c r="CK185" s="170">
        <f>SUM(CK186:CK188)</f>
        <v>0</v>
      </c>
      <c r="CL185" s="170"/>
      <c r="CM185" s="170">
        <f>CK185*CL185</f>
        <v>0</v>
      </c>
      <c r="CO185" s="173"/>
      <c r="CP185" s="172">
        <f>SUM(CP186:CP188)</f>
        <v>0</v>
      </c>
      <c r="CQ185" s="170">
        <f>SUM(CQ186:CQ188)</f>
        <v>0</v>
      </c>
      <c r="CR185" s="170"/>
      <c r="CS185" s="170">
        <f>CQ185*CR185</f>
        <v>0</v>
      </c>
      <c r="CX185" s="111"/>
      <c r="CY185" s="173"/>
      <c r="CZ185" s="172">
        <f>SUM(CZ186:CZ188)</f>
        <v>0</v>
      </c>
      <c r="DA185" s="170">
        <f>SUM(DA186:DA188)</f>
        <v>0</v>
      </c>
      <c r="DB185" s="170"/>
      <c r="DC185" s="170">
        <f>DA185*DB185</f>
        <v>0</v>
      </c>
      <c r="DE185" s="173"/>
      <c r="DF185" s="172">
        <f>SUM(DF186:DF188)</f>
        <v>0</v>
      </c>
      <c r="DG185" s="170">
        <f>SUM(DG186:DG188)</f>
        <v>0</v>
      </c>
      <c r="DH185" s="170"/>
      <c r="DI185" s="170">
        <f>DG185*DH185</f>
        <v>0</v>
      </c>
      <c r="DK185" s="173"/>
      <c r="DL185" s="172">
        <f>SUM(DL186:DL188)</f>
        <v>0</v>
      </c>
      <c r="DM185" s="170">
        <f>SUM(DM186:DM188)</f>
        <v>0</v>
      </c>
      <c r="DN185" s="170"/>
      <c r="DO185" s="170">
        <f>DM185*DN185</f>
        <v>0</v>
      </c>
      <c r="DQ185" s="173"/>
      <c r="DR185" s="172">
        <f>SUM(DR186:DR188)</f>
        <v>0</v>
      </c>
      <c r="DS185" s="170">
        <f>SUM(DS186:DS188)</f>
        <v>0</v>
      </c>
      <c r="DT185" s="170"/>
      <c r="DU185" s="170">
        <f>DS185*DT185</f>
        <v>0</v>
      </c>
      <c r="DZ185" s="111"/>
      <c r="EA185" s="726">
        <f>SUMPRODUCT((S$100:DU$100=V$100)*(S185:DU185))</f>
        <v>0</v>
      </c>
      <c r="EB185" s="486">
        <f>SUMPRODUCT((S$100:DU$100=W$100)*(S185:DU185))</f>
        <v>0</v>
      </c>
      <c r="EC185" s="150"/>
      <c r="ED185" s="144"/>
      <c r="EF185" s="163"/>
      <c r="EG185" s="162"/>
      <c r="EH185" s="162"/>
      <c r="EI185" s="162"/>
      <c r="EJ185" s="162"/>
      <c r="EK185" s="162"/>
      <c r="EL185" s="162"/>
      <c r="EM185" s="162"/>
      <c r="EN185" s="162"/>
      <c r="EO185" s="162"/>
      <c r="EP185" s="162"/>
      <c r="EQ185" s="162"/>
      <c r="ER185" s="161"/>
      <c r="ES185" s="159"/>
      <c r="ET185" s="160"/>
      <c r="EU185" s="160"/>
      <c r="EV185" s="111"/>
      <c r="EW185" s="111"/>
      <c r="EX185" s="159"/>
      <c r="EY185" s="112"/>
      <c r="EZ185" s="112"/>
      <c r="FD185" s="163"/>
      <c r="FE185" s="162"/>
      <c r="FF185" s="162"/>
      <c r="FG185" s="162"/>
      <c r="FH185" s="162"/>
      <c r="FI185" s="162"/>
      <c r="FJ185" s="162"/>
      <c r="FK185" s="162"/>
      <c r="FL185" s="162"/>
      <c r="FM185" s="162"/>
      <c r="FN185" s="162"/>
      <c r="FO185" s="162"/>
      <c r="FP185" s="161"/>
      <c r="FQ185" s="159"/>
      <c r="FR185" s="160"/>
      <c r="FS185" s="160"/>
      <c r="FT185" s="159"/>
      <c r="FU185" s="111"/>
      <c r="FV185" s="159"/>
      <c r="FW185" s="112"/>
      <c r="FX185" s="112"/>
    </row>
    <row r="186" spans="1:180" ht="19.5" customHeight="1" outlineLevel="2" x14ac:dyDescent="0.25">
      <c r="A186" s="150"/>
      <c r="B186" s="144"/>
      <c r="C186" s="925" t="str">
        <f>"SC" &amp; ROW(C186)-ROW($C$173)-1</f>
        <v>SC12</v>
      </c>
      <c r="D186" s="916" t="s">
        <v>417</v>
      </c>
      <c r="E186" s="898"/>
      <c r="F186" s="894"/>
      <c r="G186" s="894"/>
      <c r="H186" s="894"/>
      <c r="I186" s="895"/>
      <c r="J186" s="1136" t="s">
        <v>306</v>
      </c>
      <c r="K186" s="1137" t="s">
        <v>306</v>
      </c>
      <c r="L186" s="870">
        <v>0</v>
      </c>
      <c r="M186" s="111"/>
      <c r="N186" s="696"/>
      <c r="O186" s="591"/>
      <c r="P186" s="478">
        <f>N186*$L186</f>
        <v>0</v>
      </c>
      <c r="Q186" s="111"/>
      <c r="R186" s="111"/>
      <c r="S186" s="713">
        <f>L186</f>
        <v>0</v>
      </c>
      <c r="T186" s="171">
        <f>N186</f>
        <v>0</v>
      </c>
      <c r="U186" s="223">
        <f>S186*T186</f>
        <v>0</v>
      </c>
      <c r="V186" s="599"/>
      <c r="W186" s="714"/>
      <c r="Y186" s="713">
        <f>S186*(1+$AC$97)</f>
        <v>0</v>
      </c>
      <c r="Z186" s="171">
        <f>T186*(1-$AC$99)</f>
        <v>0</v>
      </c>
      <c r="AA186" s="223">
        <f>Y186*Z186</f>
        <v>0</v>
      </c>
      <c r="AB186" s="599"/>
      <c r="AC186" s="714"/>
      <c r="AE186" s="713">
        <f>Y186*(1+$AI$97)</f>
        <v>0</v>
      </c>
      <c r="AF186" s="171">
        <f>Z186*(1-$AI$99)</f>
        <v>0</v>
      </c>
      <c r="AG186" s="223">
        <f>AE186*AF186</f>
        <v>0</v>
      </c>
      <c r="AH186" s="599"/>
      <c r="AI186" s="714"/>
      <c r="AK186" s="713">
        <f>AE186*(1+$AO$97)</f>
        <v>0</v>
      </c>
      <c r="AL186" s="171">
        <f>AF186*(1-$AO$99)</f>
        <v>0</v>
      </c>
      <c r="AM186" s="223">
        <f>AK186*AL186</f>
        <v>0</v>
      </c>
      <c r="AN186" s="599"/>
      <c r="AO186" s="714"/>
      <c r="AT186" s="111"/>
      <c r="AU186" s="169">
        <f>AK186*(1+$AY$97)</f>
        <v>0</v>
      </c>
      <c r="AV186" s="171">
        <f>AL186*(1-$AY$99)</f>
        <v>0</v>
      </c>
      <c r="AW186" s="170">
        <f>AU186*AV186</f>
        <v>0</v>
      </c>
      <c r="AX186" s="165"/>
      <c r="AY186" s="111"/>
      <c r="BA186" s="169">
        <f>AU186*(1+$BE$97)</f>
        <v>0</v>
      </c>
      <c r="BB186" s="171">
        <f>AV186*(1-$BE$99)</f>
        <v>0</v>
      </c>
      <c r="BC186" s="170">
        <f>BA186*BB186</f>
        <v>0</v>
      </c>
      <c r="BD186" s="165"/>
      <c r="BE186" s="111"/>
      <c r="BG186" s="169">
        <f>BA186*(1+$BK$97)</f>
        <v>0</v>
      </c>
      <c r="BH186" s="171">
        <f>BB186*(1-$BK$99)</f>
        <v>0</v>
      </c>
      <c r="BI186" s="170">
        <f>BG186*BH186</f>
        <v>0</v>
      </c>
      <c r="BJ186" s="165"/>
      <c r="BK186" s="111"/>
      <c r="BM186" s="169">
        <f>BG186*(1+$BQ$97)</f>
        <v>0</v>
      </c>
      <c r="BN186" s="171">
        <f>BH186*(1-$BQ$99)</f>
        <v>0</v>
      </c>
      <c r="BO186" s="170">
        <f>BM186*BN186</f>
        <v>0</v>
      </c>
      <c r="BP186" s="165"/>
      <c r="BQ186" s="111"/>
      <c r="BV186" s="111"/>
      <c r="BW186" s="169">
        <f>BM186*(1+$CA$97)</f>
        <v>0</v>
      </c>
      <c r="BX186" s="171">
        <f>BN186*(1-$CA$99)</f>
        <v>0</v>
      </c>
      <c r="BY186" s="170">
        <f>BW186*BX186</f>
        <v>0</v>
      </c>
      <c r="BZ186" s="165"/>
      <c r="CA186" s="111"/>
      <c r="CC186" s="169">
        <f>BW186*(1+$CG$97)</f>
        <v>0</v>
      </c>
      <c r="CD186" s="171">
        <f>BX186*(1-$CG$99)</f>
        <v>0</v>
      </c>
      <c r="CE186" s="170">
        <f>CC186*CD186</f>
        <v>0</v>
      </c>
      <c r="CF186" s="165"/>
      <c r="CG186" s="111"/>
      <c r="CI186" s="169">
        <f>CC186*(1+$CM$97)</f>
        <v>0</v>
      </c>
      <c r="CJ186" s="171">
        <f>CD186*(1-$CM$99)</f>
        <v>0</v>
      </c>
      <c r="CK186" s="170">
        <f>CI186*CJ186</f>
        <v>0</v>
      </c>
      <c r="CL186" s="165"/>
      <c r="CM186" s="111"/>
      <c r="CO186" s="169">
        <f>CI186*(1+$CS$97)</f>
        <v>0</v>
      </c>
      <c r="CP186" s="171">
        <f>CJ186*(1-$CS$99)</f>
        <v>0</v>
      </c>
      <c r="CQ186" s="170">
        <f>CO186*CP186</f>
        <v>0</v>
      </c>
      <c r="CR186" s="165"/>
      <c r="CS186" s="111"/>
      <c r="CX186" s="111"/>
      <c r="CY186" s="169">
        <f>CO186*(1+$DC$97)</f>
        <v>0</v>
      </c>
      <c r="CZ186" s="171">
        <f>CP186*(1-$DC$99)</f>
        <v>0</v>
      </c>
      <c r="DA186" s="170">
        <f>CY186*CZ186</f>
        <v>0</v>
      </c>
      <c r="DB186" s="165"/>
      <c r="DC186" s="111"/>
      <c r="DE186" s="169">
        <f>CY186*(1+$DI$97)</f>
        <v>0</v>
      </c>
      <c r="DF186" s="171">
        <f>CZ186*(1-$DI$99)</f>
        <v>0</v>
      </c>
      <c r="DG186" s="170">
        <f>DE186*DF186</f>
        <v>0</v>
      </c>
      <c r="DH186" s="165"/>
      <c r="DI186" s="111"/>
      <c r="DK186" s="169">
        <f>DE186*(1+$DO$97)</f>
        <v>0</v>
      </c>
      <c r="DL186" s="171">
        <f>DF186*(1-$DO$99)</f>
        <v>0</v>
      </c>
      <c r="DM186" s="170">
        <f>DK186*DL186</f>
        <v>0</v>
      </c>
      <c r="DN186" s="165"/>
      <c r="DO186" s="111"/>
      <c r="DQ186" s="169">
        <f>DK186*(1+$DU$97)</f>
        <v>0</v>
      </c>
      <c r="DR186" s="171">
        <f>DL186*(1-$DU$99)</f>
        <v>0</v>
      </c>
      <c r="DS186" s="170">
        <f>DQ186*DR186</f>
        <v>0</v>
      </c>
      <c r="DT186" s="165"/>
      <c r="DU186" s="111"/>
      <c r="DZ186" s="111"/>
      <c r="EA186" s="726"/>
      <c r="EB186" s="486"/>
      <c r="EC186" s="150"/>
      <c r="ED186" s="144"/>
      <c r="EF186" s="163"/>
      <c r="EG186" s="162"/>
      <c r="EH186" s="162"/>
      <c r="EI186" s="162"/>
      <c r="EJ186" s="162"/>
      <c r="EK186" s="162"/>
      <c r="EL186" s="162"/>
      <c r="EM186" s="162"/>
      <c r="EN186" s="162"/>
      <c r="EO186" s="162"/>
      <c r="EP186" s="162"/>
      <c r="EQ186" s="162"/>
      <c r="ER186" s="161"/>
      <c r="ES186" s="159"/>
      <c r="ET186" s="160"/>
      <c r="EU186" s="160"/>
      <c r="EV186" s="111"/>
      <c r="EW186" s="111"/>
      <c r="EX186" s="159"/>
      <c r="EY186" s="112"/>
      <c r="EZ186" s="112"/>
      <c r="FD186" s="163"/>
      <c r="FE186" s="162"/>
      <c r="FF186" s="162"/>
      <c r="FG186" s="162"/>
      <c r="FH186" s="162"/>
      <c r="FI186" s="162"/>
      <c r="FJ186" s="162"/>
      <c r="FK186" s="162"/>
      <c r="FL186" s="162"/>
      <c r="FM186" s="162"/>
      <c r="FN186" s="162"/>
      <c r="FO186" s="162"/>
      <c r="FP186" s="161"/>
      <c r="FQ186" s="159"/>
      <c r="FR186" s="160"/>
      <c r="FS186" s="160"/>
      <c r="FT186" s="159"/>
      <c r="FU186" s="111"/>
      <c r="FV186" s="159"/>
      <c r="FW186" s="112"/>
      <c r="FX186" s="112"/>
    </row>
    <row r="187" spans="1:180" ht="21.75" customHeight="1" outlineLevel="2" x14ac:dyDescent="0.25">
      <c r="A187" s="150"/>
      <c r="B187" s="144"/>
      <c r="C187" s="927" t="str">
        <f>"SC" &amp; ROW(C187)-ROW($C$173)-1</f>
        <v>SC13</v>
      </c>
      <c r="D187" s="918" t="s">
        <v>423</v>
      </c>
      <c r="E187" s="896"/>
      <c r="F187" s="899"/>
      <c r="G187" s="899"/>
      <c r="H187" s="899"/>
      <c r="I187" s="900"/>
      <c r="J187" s="1136" t="s">
        <v>306</v>
      </c>
      <c r="K187" s="1137" t="s">
        <v>306</v>
      </c>
      <c r="L187" s="682">
        <v>0</v>
      </c>
      <c r="M187" s="111"/>
      <c r="N187" s="696"/>
      <c r="O187" s="591"/>
      <c r="P187" s="478">
        <f>N187*$L187</f>
        <v>0</v>
      </c>
      <c r="Q187" s="111"/>
      <c r="R187" s="111"/>
      <c r="S187" s="713">
        <f>L187</f>
        <v>0</v>
      </c>
      <c r="T187" s="171">
        <f>N187</f>
        <v>0</v>
      </c>
      <c r="U187" s="223">
        <f>S187*T187</f>
        <v>0</v>
      </c>
      <c r="V187" s="599"/>
      <c r="W187" s="714"/>
      <c r="Y187" s="713">
        <f>S187*(1+$AC$97)</f>
        <v>0</v>
      </c>
      <c r="Z187" s="171">
        <f>T187*(1-$AC$99)</f>
        <v>0</v>
      </c>
      <c r="AA187" s="223">
        <f>Y187*Z187</f>
        <v>0</v>
      </c>
      <c r="AB187" s="599"/>
      <c r="AC187" s="714"/>
      <c r="AE187" s="713">
        <f>Y187*(1+$AI$97)</f>
        <v>0</v>
      </c>
      <c r="AF187" s="171">
        <f>Z187*(1-$AI$99)</f>
        <v>0</v>
      </c>
      <c r="AG187" s="223">
        <f>AE187*AF187</f>
        <v>0</v>
      </c>
      <c r="AH187" s="599"/>
      <c r="AI187" s="714"/>
      <c r="AK187" s="713">
        <f>AE187*(1+$AO$97)</f>
        <v>0</v>
      </c>
      <c r="AL187" s="171">
        <f>AF187*(1-$AO$99)</f>
        <v>0</v>
      </c>
      <c r="AM187" s="223">
        <f>AK187*AL187</f>
        <v>0</v>
      </c>
      <c r="AN187" s="599"/>
      <c r="AO187" s="714"/>
      <c r="AT187" s="111"/>
      <c r="AU187" s="169">
        <f>AK187*(1+$AY$97)</f>
        <v>0</v>
      </c>
      <c r="AV187" s="171">
        <f>AL187*(1-$AY$99)</f>
        <v>0</v>
      </c>
      <c r="AW187" s="170">
        <f>AU187*AV187</f>
        <v>0</v>
      </c>
      <c r="AX187" s="165"/>
      <c r="AY187" s="111"/>
      <c r="BA187" s="169">
        <f>AU187*(1+$BE$97)</f>
        <v>0</v>
      </c>
      <c r="BB187" s="171">
        <f>AV187*(1-$BE$99)</f>
        <v>0</v>
      </c>
      <c r="BC187" s="170">
        <f>BA187*BB187</f>
        <v>0</v>
      </c>
      <c r="BD187" s="165"/>
      <c r="BE187" s="111"/>
      <c r="BG187" s="169">
        <f>BA187*(1+$BK$97)</f>
        <v>0</v>
      </c>
      <c r="BH187" s="171">
        <f>BB187*(1-$BK$99)</f>
        <v>0</v>
      </c>
      <c r="BI187" s="170">
        <f>BG187*BH187</f>
        <v>0</v>
      </c>
      <c r="BJ187" s="165"/>
      <c r="BK187" s="111"/>
      <c r="BM187" s="169">
        <f>BG187*(1+$BQ$97)</f>
        <v>0</v>
      </c>
      <c r="BN187" s="171">
        <f>BH187*(1-$BQ$99)</f>
        <v>0</v>
      </c>
      <c r="BO187" s="170">
        <f>BM187*BN187</f>
        <v>0</v>
      </c>
      <c r="BP187" s="165"/>
      <c r="BQ187" s="111"/>
      <c r="BV187" s="111"/>
      <c r="BW187" s="169">
        <f>BM187*(1+$CA$97)</f>
        <v>0</v>
      </c>
      <c r="BX187" s="171">
        <f>BN187*(1-$CA$99)</f>
        <v>0</v>
      </c>
      <c r="BY187" s="170">
        <f>BW187*BX187</f>
        <v>0</v>
      </c>
      <c r="BZ187" s="165"/>
      <c r="CA187" s="111"/>
      <c r="CC187" s="169">
        <f>BW187*(1+$CG$97)</f>
        <v>0</v>
      </c>
      <c r="CD187" s="171">
        <f>BX187*(1-$CG$99)</f>
        <v>0</v>
      </c>
      <c r="CE187" s="170">
        <f>CC187*CD187</f>
        <v>0</v>
      </c>
      <c r="CF187" s="165"/>
      <c r="CG187" s="111"/>
      <c r="CI187" s="169">
        <f>CC187*(1+$CM$97)</f>
        <v>0</v>
      </c>
      <c r="CJ187" s="171">
        <f>CD187*(1-$CM$99)</f>
        <v>0</v>
      </c>
      <c r="CK187" s="170">
        <f>CI187*CJ187</f>
        <v>0</v>
      </c>
      <c r="CL187" s="165"/>
      <c r="CM187" s="111"/>
      <c r="CO187" s="169">
        <f>CI187*(1+$CS$97)</f>
        <v>0</v>
      </c>
      <c r="CP187" s="171">
        <f>CJ187*(1-$CS$99)</f>
        <v>0</v>
      </c>
      <c r="CQ187" s="170">
        <f>CO187*CP187</f>
        <v>0</v>
      </c>
      <c r="CR187" s="165"/>
      <c r="CS187" s="111"/>
      <c r="CX187" s="111"/>
      <c r="CY187" s="169">
        <f t="shared" ref="CY187:CY188" si="453">CO187*(1+$DC$97)</f>
        <v>0</v>
      </c>
      <c r="CZ187" s="171">
        <f t="shared" ref="CZ187:CZ188" si="454">CP187*(1-$DC$99)</f>
        <v>0</v>
      </c>
      <c r="DA187" s="170">
        <f>CY187*CZ187</f>
        <v>0</v>
      </c>
      <c r="DB187" s="165"/>
      <c r="DC187" s="111"/>
      <c r="DE187" s="169">
        <f t="shared" ref="DE187:DE188" si="455">CY187*(1+$DI$97)</f>
        <v>0</v>
      </c>
      <c r="DF187" s="171">
        <f t="shared" ref="DF187:DF188" si="456">CZ187*(1-$DI$99)</f>
        <v>0</v>
      </c>
      <c r="DG187" s="170">
        <f>DE187*DF187</f>
        <v>0</v>
      </c>
      <c r="DH187" s="165"/>
      <c r="DI187" s="111"/>
      <c r="DK187" s="169">
        <f t="shared" ref="DK187:DK188" si="457">DE187*(1+$DO$97)</f>
        <v>0</v>
      </c>
      <c r="DL187" s="171">
        <f t="shared" ref="DL187:DL188" si="458">DF187*(1-$DO$99)</f>
        <v>0</v>
      </c>
      <c r="DM187" s="170">
        <f>DK187*DL187</f>
        <v>0</v>
      </c>
      <c r="DN187" s="165"/>
      <c r="DO187" s="111"/>
      <c r="DQ187" s="169">
        <f t="shared" ref="DQ187:DQ188" si="459">DK187*(1+$DU$97)</f>
        <v>0</v>
      </c>
      <c r="DR187" s="171">
        <f t="shared" ref="DR187:DR188" si="460">DL187*(1-$DU$99)</f>
        <v>0</v>
      </c>
      <c r="DS187" s="170">
        <f>DQ187*DR187</f>
        <v>0</v>
      </c>
      <c r="DT187" s="165"/>
      <c r="DU187" s="111"/>
      <c r="DZ187" s="111"/>
      <c r="EA187" s="726"/>
      <c r="EB187" s="486"/>
      <c r="EC187" s="150"/>
      <c r="ED187" s="144"/>
      <c r="EF187" s="163"/>
      <c r="EG187" s="162"/>
      <c r="EH187" s="162"/>
      <c r="EI187" s="162"/>
      <c r="EJ187" s="162"/>
      <c r="EK187" s="162"/>
      <c r="EL187" s="162"/>
      <c r="EM187" s="162"/>
      <c r="EN187" s="162"/>
      <c r="EO187" s="162"/>
      <c r="EP187" s="162"/>
      <c r="EQ187" s="162"/>
      <c r="ER187" s="161"/>
      <c r="ES187" s="159"/>
      <c r="ET187" s="160"/>
      <c r="EU187" s="160"/>
      <c r="EV187" s="111"/>
      <c r="EW187" s="111"/>
      <c r="EX187" s="159"/>
      <c r="EY187" s="112"/>
      <c r="EZ187" s="112"/>
      <c r="FD187" s="163"/>
      <c r="FE187" s="162"/>
      <c r="FF187" s="162"/>
      <c r="FG187" s="162"/>
      <c r="FH187" s="162"/>
      <c r="FI187" s="162"/>
      <c r="FJ187" s="162"/>
      <c r="FK187" s="162"/>
      <c r="FL187" s="162"/>
      <c r="FM187" s="162"/>
      <c r="FN187" s="162"/>
      <c r="FO187" s="162"/>
      <c r="FP187" s="161"/>
      <c r="FQ187" s="159"/>
      <c r="FR187" s="160"/>
      <c r="FS187" s="160"/>
      <c r="FT187" s="159"/>
      <c r="FU187" s="111"/>
      <c r="FV187" s="159"/>
      <c r="FW187" s="112"/>
      <c r="FX187" s="112"/>
    </row>
    <row r="188" spans="1:180" ht="20.25" customHeight="1" outlineLevel="2" thickBot="1" x14ac:dyDescent="0.3">
      <c r="A188" s="150"/>
      <c r="B188" s="144"/>
      <c r="C188" s="929" t="str">
        <f>"SC" &amp; ROW(C188)-ROW($C$173)-1</f>
        <v>SC14</v>
      </c>
      <c r="D188" s="930" t="s">
        <v>203</v>
      </c>
      <c r="E188" s="901"/>
      <c r="F188" s="902"/>
      <c r="G188" s="902"/>
      <c r="H188" s="902"/>
      <c r="I188" s="903"/>
      <c r="J188" s="1138" t="s">
        <v>306</v>
      </c>
      <c r="K188" s="1139" t="s">
        <v>306</v>
      </c>
      <c r="L188" s="875">
        <v>0</v>
      </c>
      <c r="M188" s="111"/>
      <c r="N188" s="705"/>
      <c r="O188" s="706"/>
      <c r="P188" s="481">
        <f>N188*$L188</f>
        <v>0</v>
      </c>
      <c r="Q188" s="111"/>
      <c r="R188" s="111"/>
      <c r="S188" s="718">
        <f>L188</f>
        <v>0</v>
      </c>
      <c r="T188" s="719">
        <f>N188</f>
        <v>0</v>
      </c>
      <c r="U188" s="530">
        <f>S188*T188</f>
        <v>0</v>
      </c>
      <c r="V188" s="720"/>
      <c r="W188" s="721"/>
      <c r="Y188" s="718">
        <f>S188*(1+$AC$97)</f>
        <v>0</v>
      </c>
      <c r="Z188" s="719">
        <f>T188*(1-$AC$99)</f>
        <v>0</v>
      </c>
      <c r="AA188" s="530">
        <f>Y188*Z188</f>
        <v>0</v>
      </c>
      <c r="AB188" s="720"/>
      <c r="AC188" s="721"/>
      <c r="AE188" s="718">
        <f>Y188*(1+$AI$97)</f>
        <v>0</v>
      </c>
      <c r="AF188" s="719">
        <f>Z188*(1-$AI$99)</f>
        <v>0</v>
      </c>
      <c r="AG188" s="530">
        <f>AE188*AF188</f>
        <v>0</v>
      </c>
      <c r="AH188" s="720"/>
      <c r="AI188" s="721"/>
      <c r="AK188" s="718">
        <f>AE188*(1+$AO$97)</f>
        <v>0</v>
      </c>
      <c r="AL188" s="719">
        <f>AF188*(1-$AO$99)</f>
        <v>0</v>
      </c>
      <c r="AM188" s="530">
        <f>AK188*AL188</f>
        <v>0</v>
      </c>
      <c r="AN188" s="720"/>
      <c r="AO188" s="721"/>
      <c r="AT188" s="111"/>
      <c r="AU188" s="169">
        <f>AK188*(1+$AY$97)</f>
        <v>0</v>
      </c>
      <c r="AV188" s="171">
        <f>AL188*(1-$AY$99)</f>
        <v>0</v>
      </c>
      <c r="AW188" s="170">
        <f>AU188*AV188</f>
        <v>0</v>
      </c>
      <c r="AX188" s="165"/>
      <c r="AY188" s="111"/>
      <c r="BA188" s="169">
        <f>AU188*(1+$BE$97)</f>
        <v>0</v>
      </c>
      <c r="BB188" s="171">
        <f>AV188*(1-$BE$99)</f>
        <v>0</v>
      </c>
      <c r="BC188" s="170">
        <f>BA188*BB188</f>
        <v>0</v>
      </c>
      <c r="BD188" s="165"/>
      <c r="BE188" s="111"/>
      <c r="BG188" s="169">
        <f>BA188*(1+$BK$97)</f>
        <v>0</v>
      </c>
      <c r="BH188" s="171">
        <f>BB188*(1-$BK$99)</f>
        <v>0</v>
      </c>
      <c r="BI188" s="170">
        <f>BG188*BH188</f>
        <v>0</v>
      </c>
      <c r="BJ188" s="165"/>
      <c r="BK188" s="111"/>
      <c r="BM188" s="169">
        <f>BG188*(1+$BQ$97)</f>
        <v>0</v>
      </c>
      <c r="BN188" s="171">
        <f>BH188*(1-$BQ$99)</f>
        <v>0</v>
      </c>
      <c r="BO188" s="170">
        <f>BM188*BN188</f>
        <v>0</v>
      </c>
      <c r="BP188" s="165"/>
      <c r="BQ188" s="111"/>
      <c r="BV188" s="111"/>
      <c r="BW188" s="169">
        <f>BM188*(1+$CA$97)</f>
        <v>0</v>
      </c>
      <c r="BX188" s="171">
        <f>BN188*(1-$CA$99)</f>
        <v>0</v>
      </c>
      <c r="BY188" s="170">
        <f>BW188*BX188</f>
        <v>0</v>
      </c>
      <c r="BZ188" s="165"/>
      <c r="CA188" s="111"/>
      <c r="CC188" s="169">
        <f>BW188*(1+$CG$97)</f>
        <v>0</v>
      </c>
      <c r="CD188" s="171">
        <f>BX188*(1-$CG$99)</f>
        <v>0</v>
      </c>
      <c r="CE188" s="170">
        <f>CC188*CD188</f>
        <v>0</v>
      </c>
      <c r="CF188" s="165"/>
      <c r="CG188" s="111"/>
      <c r="CI188" s="169">
        <f>CC188*(1+$CM$97)</f>
        <v>0</v>
      </c>
      <c r="CJ188" s="171">
        <f>CD188*(1-$CM$99)</f>
        <v>0</v>
      </c>
      <c r="CK188" s="170">
        <f>CI188*CJ188</f>
        <v>0</v>
      </c>
      <c r="CL188" s="165"/>
      <c r="CM188" s="111"/>
      <c r="CO188" s="169">
        <f>CI188*(1+$CS$97)</f>
        <v>0</v>
      </c>
      <c r="CP188" s="171">
        <f>CJ188*(1-$CS$99)</f>
        <v>0</v>
      </c>
      <c r="CQ188" s="170">
        <f>CO188*CP188</f>
        <v>0</v>
      </c>
      <c r="CR188" s="165"/>
      <c r="CS188" s="111"/>
      <c r="CX188" s="111"/>
      <c r="CY188" s="169">
        <f t="shared" si="453"/>
        <v>0</v>
      </c>
      <c r="CZ188" s="171">
        <f t="shared" si="454"/>
        <v>0</v>
      </c>
      <c r="DA188" s="170">
        <f>CY188*CZ188</f>
        <v>0</v>
      </c>
      <c r="DB188" s="165"/>
      <c r="DC188" s="111"/>
      <c r="DE188" s="169">
        <f t="shared" si="455"/>
        <v>0</v>
      </c>
      <c r="DF188" s="171">
        <f t="shared" si="456"/>
        <v>0</v>
      </c>
      <c r="DG188" s="170">
        <f>DE188*DF188</f>
        <v>0</v>
      </c>
      <c r="DH188" s="165"/>
      <c r="DI188" s="111"/>
      <c r="DK188" s="169">
        <f t="shared" si="457"/>
        <v>0</v>
      </c>
      <c r="DL188" s="171">
        <f t="shared" si="458"/>
        <v>0</v>
      </c>
      <c r="DM188" s="170">
        <f>DK188*DL188</f>
        <v>0</v>
      </c>
      <c r="DN188" s="165"/>
      <c r="DO188" s="111"/>
      <c r="DQ188" s="169">
        <f t="shared" si="459"/>
        <v>0</v>
      </c>
      <c r="DR188" s="171">
        <f t="shared" si="460"/>
        <v>0</v>
      </c>
      <c r="DS188" s="170">
        <f>DQ188*DR188</f>
        <v>0</v>
      </c>
      <c r="DT188" s="165"/>
      <c r="DU188" s="111"/>
      <c r="DZ188" s="111"/>
      <c r="EA188" s="727"/>
      <c r="EB188" s="488"/>
      <c r="EC188" s="150"/>
      <c r="ED188" s="144"/>
      <c r="EF188" s="163"/>
      <c r="EG188" s="162"/>
      <c r="EH188" s="162"/>
      <c r="EI188" s="162"/>
      <c r="EJ188" s="162"/>
      <c r="EK188" s="162"/>
      <c r="EL188" s="162"/>
      <c r="EM188" s="162"/>
      <c r="EN188" s="162"/>
      <c r="EO188" s="162"/>
      <c r="EP188" s="162"/>
      <c r="EQ188" s="162"/>
      <c r="ER188" s="161"/>
      <c r="ES188" s="159"/>
      <c r="ET188" s="160"/>
      <c r="EU188" s="160"/>
      <c r="EV188" s="111"/>
      <c r="EW188" s="111"/>
      <c r="EX188" s="159"/>
      <c r="EY188" s="112"/>
      <c r="EZ188" s="112"/>
      <c r="FD188" s="163"/>
      <c r="FE188" s="162"/>
      <c r="FF188" s="162"/>
      <c r="FG188" s="162"/>
      <c r="FH188" s="162"/>
      <c r="FI188" s="162"/>
      <c r="FJ188" s="162"/>
      <c r="FK188" s="162"/>
      <c r="FL188" s="162"/>
      <c r="FM188" s="162"/>
      <c r="FN188" s="162"/>
      <c r="FO188" s="162"/>
      <c r="FP188" s="161"/>
      <c r="FQ188" s="159"/>
      <c r="FR188" s="160"/>
      <c r="FS188" s="160"/>
      <c r="FT188" s="159"/>
      <c r="FU188" s="111"/>
      <c r="FV188" s="159"/>
      <c r="FW188" s="112"/>
      <c r="FX188" s="112"/>
    </row>
    <row r="189" spans="1:180" ht="16" customHeight="1" thickBot="1" x14ac:dyDescent="0.4">
      <c r="A189" s="150"/>
      <c r="B189" s="144"/>
      <c r="C189" s="157"/>
      <c r="D189" s="234"/>
      <c r="E189" s="156"/>
      <c r="F189" s="156"/>
      <c r="G189" s="156"/>
      <c r="H189" s="156"/>
      <c r="I189" s="156"/>
      <c r="J189" s="156"/>
      <c r="K189" s="156"/>
      <c r="L189" s="156"/>
      <c r="M189" s="151"/>
      <c r="N189" s="153"/>
      <c r="O189" s="155"/>
      <c r="P189" s="151"/>
      <c r="Q189" s="151"/>
      <c r="R189" s="151"/>
      <c r="S189" s="153"/>
      <c r="T189" s="153"/>
      <c r="U189" s="153"/>
      <c r="V189" s="155"/>
      <c r="W189" s="707">
        <f>SUM(W175:W188)</f>
        <v>0</v>
      </c>
      <c r="Y189" s="153"/>
      <c r="Z189" s="153"/>
      <c r="AA189" s="153"/>
      <c r="AB189" s="155"/>
      <c r="AC189" s="707">
        <f>SUM(AC175:AC188)</f>
        <v>0</v>
      </c>
      <c r="AE189" s="153"/>
      <c r="AF189" s="153"/>
      <c r="AG189" s="153"/>
      <c r="AH189" s="155"/>
      <c r="AI189" s="707">
        <f>SUM(AI175:AI188)</f>
        <v>0</v>
      </c>
      <c r="AK189" s="153"/>
      <c r="AL189" s="153"/>
      <c r="AM189" s="153"/>
      <c r="AN189" s="155"/>
      <c r="AO189" s="707">
        <f>SUM(AO175:AO188)</f>
        <v>0</v>
      </c>
      <c r="AT189" s="151"/>
      <c r="AU189" s="153"/>
      <c r="AV189" s="153"/>
      <c r="AW189" s="153"/>
      <c r="AX189" s="155"/>
      <c r="AY189" s="154">
        <f>SUM(AY175:AY188)</f>
        <v>0</v>
      </c>
      <c r="BA189" s="153"/>
      <c r="BB189" s="153"/>
      <c r="BC189" s="153"/>
      <c r="BD189" s="155"/>
      <c r="BE189" s="154">
        <f>SUM(BE175:BE188)</f>
        <v>0</v>
      </c>
      <c r="BG189" s="153"/>
      <c r="BH189" s="153"/>
      <c r="BI189" s="153"/>
      <c r="BJ189" s="155"/>
      <c r="BK189" s="154">
        <f>SUM(BK175:BK188)</f>
        <v>0</v>
      </c>
      <c r="BM189" s="153"/>
      <c r="BN189" s="153"/>
      <c r="BO189" s="153"/>
      <c r="BP189" s="155"/>
      <c r="BQ189" s="154">
        <f>SUM(BQ175:BQ188)</f>
        <v>0</v>
      </c>
      <c r="BV189" s="151"/>
      <c r="BW189" s="153"/>
      <c r="BX189" s="153"/>
      <c r="BY189" s="153"/>
      <c r="BZ189" s="155"/>
      <c r="CA189" s="154">
        <f>SUM(CA175:CA188)</f>
        <v>0</v>
      </c>
      <c r="CC189" s="153"/>
      <c r="CD189" s="153"/>
      <c r="CE189" s="153"/>
      <c r="CF189" s="155"/>
      <c r="CG189" s="154">
        <f>SUM(CG175:CG188)</f>
        <v>0</v>
      </c>
      <c r="CI189" s="153"/>
      <c r="CJ189" s="153"/>
      <c r="CK189" s="153"/>
      <c r="CL189" s="155"/>
      <c r="CM189" s="154">
        <f>SUM(CM175:CM188)</f>
        <v>0</v>
      </c>
      <c r="CO189" s="153"/>
      <c r="CP189" s="153"/>
      <c r="CQ189" s="153"/>
      <c r="CR189" s="155"/>
      <c r="CS189" s="154">
        <f>SUM(CS175:CS188)</f>
        <v>0</v>
      </c>
      <c r="CX189" s="151"/>
      <c r="CY189" s="153"/>
      <c r="CZ189" s="153"/>
      <c r="DA189" s="153"/>
      <c r="DB189" s="155"/>
      <c r="DC189" s="154">
        <f>SUM(DC175:DC188)</f>
        <v>0</v>
      </c>
      <c r="DE189" s="153"/>
      <c r="DF189" s="153"/>
      <c r="DG189" s="153"/>
      <c r="DH189" s="155"/>
      <c r="DI189" s="154">
        <f>SUM(DI175:DI188)</f>
        <v>0</v>
      </c>
      <c r="DK189" s="153"/>
      <c r="DL189" s="153"/>
      <c r="DM189" s="153"/>
      <c r="DN189" s="155"/>
      <c r="DO189" s="154">
        <f>SUM(DO175:DO188)</f>
        <v>0</v>
      </c>
      <c r="DQ189" s="153"/>
      <c r="DR189" s="153"/>
      <c r="DS189" s="153"/>
      <c r="DT189" s="155"/>
      <c r="DU189" s="154">
        <f>SUM(DU175:DU188)</f>
        <v>0</v>
      </c>
      <c r="DZ189" s="151"/>
      <c r="EA189" s="152"/>
      <c r="EB189" s="707">
        <f>SUM(EB175:EB185)</f>
        <v>0</v>
      </c>
      <c r="EC189" s="150"/>
      <c r="ED189" s="144"/>
      <c r="EV189" s="153"/>
      <c r="EW189" s="153"/>
      <c r="EX189" s="153"/>
      <c r="EY189" s="152"/>
      <c r="EZ189" s="151"/>
      <c r="FT189" s="153"/>
      <c r="FU189" s="153"/>
      <c r="FV189" s="153"/>
      <c r="FW189" s="152"/>
      <c r="FX189" s="151"/>
    </row>
    <row r="190" spans="1:180" ht="6" customHeight="1" x14ac:dyDescent="0.3">
      <c r="B190" s="129"/>
      <c r="C190" s="128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6"/>
      <c r="W190" s="125"/>
      <c r="Y190" s="125"/>
      <c r="Z190" s="125"/>
      <c r="AA190" s="125"/>
      <c r="AB190" s="126"/>
      <c r="AC190" s="125"/>
      <c r="AE190" s="125"/>
      <c r="AF190" s="125"/>
      <c r="AG190" s="125"/>
      <c r="AH190" s="126"/>
      <c r="AI190" s="125"/>
      <c r="AK190" s="125"/>
      <c r="AL190" s="125"/>
      <c r="AM190" s="125"/>
      <c r="AN190" s="126"/>
      <c r="AO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5"/>
      <c r="BM190" s="125"/>
      <c r="BN190" s="125"/>
      <c r="BO190" s="125"/>
      <c r="BP190" s="125"/>
      <c r="BQ190" s="125"/>
      <c r="BR190" s="125"/>
      <c r="BS190" s="125"/>
      <c r="BT190" s="125"/>
      <c r="BU190" s="125"/>
      <c r="BV190" s="125"/>
      <c r="BW190" s="125"/>
      <c r="BX190" s="125"/>
      <c r="BY190" s="125"/>
      <c r="BZ190" s="125"/>
      <c r="CA190" s="125"/>
      <c r="CB190" s="125"/>
      <c r="CC190" s="125"/>
      <c r="CD190" s="125"/>
      <c r="CE190" s="125"/>
      <c r="CF190" s="125"/>
      <c r="CG190" s="125"/>
      <c r="CH190" s="125"/>
      <c r="CI190" s="125"/>
      <c r="CJ190" s="125"/>
      <c r="CK190" s="125"/>
      <c r="CL190" s="125"/>
      <c r="CM190" s="125"/>
      <c r="CN190" s="125"/>
      <c r="CO190" s="125"/>
      <c r="CP190" s="125"/>
      <c r="CQ190" s="125"/>
      <c r="CR190" s="125"/>
      <c r="CS190" s="125"/>
      <c r="CT190" s="125"/>
      <c r="CU190" s="125"/>
      <c r="CV190" s="125"/>
      <c r="CW190" s="125"/>
      <c r="CX190" s="125"/>
      <c r="CY190" s="125"/>
      <c r="CZ190" s="125"/>
      <c r="DA190" s="125"/>
      <c r="DB190" s="125"/>
      <c r="DC190" s="125"/>
      <c r="DD190" s="125"/>
      <c r="DE190" s="125"/>
      <c r="DF190" s="125"/>
      <c r="DG190" s="125"/>
      <c r="DH190" s="125"/>
      <c r="DI190" s="125"/>
      <c r="DJ190" s="125"/>
      <c r="DK190" s="125"/>
      <c r="DL190" s="125"/>
      <c r="DM190" s="125"/>
      <c r="DN190" s="125"/>
      <c r="DO190" s="125"/>
      <c r="DP190" s="125"/>
      <c r="DQ190" s="125"/>
      <c r="DR190" s="125"/>
      <c r="DS190" s="125"/>
      <c r="DT190" s="125"/>
      <c r="DU190" s="125"/>
      <c r="DV190" s="125"/>
      <c r="DW190" s="125"/>
      <c r="DX190" s="125"/>
      <c r="DY190" s="125"/>
      <c r="DZ190" s="125"/>
      <c r="EA190" s="125"/>
      <c r="EB190" s="125"/>
      <c r="EC190" s="150"/>
    </row>
    <row r="191" spans="1:180" ht="6" customHeight="1" thickBot="1" x14ac:dyDescent="0.35">
      <c r="B191" s="149"/>
      <c r="EC191" s="148"/>
    </row>
    <row r="192" spans="1:180" ht="22.5" customHeight="1" x14ac:dyDescent="0.25">
      <c r="B192" s="144"/>
      <c r="C192" s="147"/>
      <c r="M192" s="142"/>
      <c r="N192" s="138"/>
      <c r="O192" s="146"/>
      <c r="P192" s="136"/>
      <c r="Q192" s="136"/>
      <c r="R192" s="136"/>
      <c r="S192" s="460" t="s">
        <v>286</v>
      </c>
      <c r="T192" s="883"/>
      <c r="U192" s="884"/>
      <c r="V192" s="885"/>
      <c r="W192" s="886">
        <f>SUM(W193:W195)</f>
        <v>0</v>
      </c>
      <c r="X192" s="459"/>
      <c r="Y192" s="460"/>
      <c r="Z192" s="883"/>
      <c r="AA192" s="884"/>
      <c r="AB192" s="885"/>
      <c r="AC192" s="886">
        <f>SUM(AC193:AC195)</f>
        <v>0</v>
      </c>
      <c r="AD192" s="459"/>
      <c r="AE192" s="460"/>
      <c r="AF192" s="883"/>
      <c r="AG192" s="884"/>
      <c r="AH192" s="885"/>
      <c r="AI192" s="886">
        <f>SUM(AI193:AI195)</f>
        <v>0</v>
      </c>
      <c r="AJ192" s="459"/>
      <c r="AK192" s="460"/>
      <c r="AL192" s="883"/>
      <c r="AM192" s="884"/>
      <c r="AN192" s="885"/>
      <c r="AO192" s="886">
        <f>SUM(AO193:AO195)</f>
        <v>0</v>
      </c>
      <c r="AT192" s="136"/>
      <c r="AU192" s="139" t="s">
        <v>40</v>
      </c>
      <c r="AV192" s="135"/>
      <c r="AW192" s="134"/>
      <c r="AX192" s="133"/>
      <c r="AY192" s="131">
        <f>SUM(AY193:AY195)</f>
        <v>0</v>
      </c>
      <c r="BA192" s="139"/>
      <c r="BB192" s="135"/>
      <c r="BC192" s="134"/>
      <c r="BD192" s="133"/>
      <c r="BE192" s="131">
        <f>SUM(BE193:BE195)</f>
        <v>0</v>
      </c>
      <c r="BG192" s="139"/>
      <c r="BH192" s="135"/>
      <c r="BI192" s="134"/>
      <c r="BJ192" s="133"/>
      <c r="BK192" s="131">
        <f>SUM(BK193:BK195)</f>
        <v>0</v>
      </c>
      <c r="BM192" s="139"/>
      <c r="BN192" s="135"/>
      <c r="BO192" s="134"/>
      <c r="BP192" s="133"/>
      <c r="BQ192" s="131">
        <f>SUM(BQ193:BQ195)</f>
        <v>0</v>
      </c>
      <c r="BV192" s="136"/>
      <c r="BW192" s="139" t="s">
        <v>40</v>
      </c>
      <c r="BX192" s="135"/>
      <c r="BY192" s="134"/>
      <c r="BZ192" s="133"/>
      <c r="CA192" s="131">
        <f>SUM(CA193:CA195)</f>
        <v>0</v>
      </c>
      <c r="CC192" s="139"/>
      <c r="CD192" s="135"/>
      <c r="CE192" s="134"/>
      <c r="CF192" s="133"/>
      <c r="CG192" s="131">
        <f>SUM(CG193:CG195)</f>
        <v>0</v>
      </c>
      <c r="CI192" s="139"/>
      <c r="CJ192" s="135"/>
      <c r="CK192" s="134"/>
      <c r="CL192" s="133"/>
      <c r="CM192" s="131">
        <f>SUM(CM193:CM195)</f>
        <v>0</v>
      </c>
      <c r="CO192" s="139"/>
      <c r="CP192" s="135"/>
      <c r="CQ192" s="134"/>
      <c r="CR192" s="133"/>
      <c r="CS192" s="131">
        <f>SUM(CS193:CS195)</f>
        <v>0</v>
      </c>
      <c r="CX192" s="136"/>
      <c r="CY192" s="139" t="s">
        <v>40</v>
      </c>
      <c r="CZ192" s="135"/>
      <c r="DA192" s="134"/>
      <c r="DB192" s="133"/>
      <c r="DC192" s="131">
        <f>SUM(DC193:DC195)</f>
        <v>0</v>
      </c>
      <c r="DE192" s="139"/>
      <c r="DF192" s="135"/>
      <c r="DG192" s="134"/>
      <c r="DH192" s="133"/>
      <c r="DI192" s="131">
        <f>SUM(DI193:DI195)</f>
        <v>0</v>
      </c>
      <c r="DK192" s="139"/>
      <c r="DL192" s="135"/>
      <c r="DM192" s="134"/>
      <c r="DN192" s="133"/>
      <c r="DO192" s="131">
        <f>SUM(DO193:DO195)</f>
        <v>0</v>
      </c>
      <c r="DQ192" s="139"/>
      <c r="DR192" s="135"/>
      <c r="DS192" s="134"/>
      <c r="DT192" s="133"/>
      <c r="DU192" s="131">
        <f>SUM(DU193:DU195)</f>
        <v>0</v>
      </c>
      <c r="DZ192" s="142"/>
      <c r="EA192" s="460"/>
      <c r="EB192" s="461">
        <f>SUM(EB193:EB195)</f>
        <v>0</v>
      </c>
      <c r="EC192" s="145"/>
    </row>
    <row r="193" spans="2:133" ht="22.5" customHeight="1" outlineLevel="1" x14ac:dyDescent="0.25">
      <c r="B193" s="144"/>
      <c r="C193" s="147"/>
      <c r="M193" s="142"/>
      <c r="N193" s="138"/>
      <c r="O193" s="146"/>
      <c r="P193" s="136"/>
      <c r="Q193" s="136"/>
      <c r="R193" s="136"/>
      <c r="S193" s="462" t="s">
        <v>459</v>
      </c>
      <c r="T193" s="880"/>
      <c r="U193" s="881"/>
      <c r="V193" s="882"/>
      <c r="W193" s="887">
        <f>W135</f>
        <v>0</v>
      </c>
      <c r="X193" s="459"/>
      <c r="Y193" s="462"/>
      <c r="Z193" s="880"/>
      <c r="AA193" s="881"/>
      <c r="AB193" s="882"/>
      <c r="AC193" s="887">
        <f>AC135</f>
        <v>0</v>
      </c>
      <c r="AD193" s="459"/>
      <c r="AE193" s="462"/>
      <c r="AF193" s="880"/>
      <c r="AG193" s="881"/>
      <c r="AH193" s="882"/>
      <c r="AI193" s="887">
        <f>AI135</f>
        <v>0</v>
      </c>
      <c r="AJ193" s="459"/>
      <c r="AK193" s="462"/>
      <c r="AL193" s="880"/>
      <c r="AM193" s="881"/>
      <c r="AN193" s="882"/>
      <c r="AO193" s="887">
        <f>AO135</f>
        <v>0</v>
      </c>
      <c r="AT193" s="136"/>
      <c r="AU193" s="229" t="s">
        <v>135</v>
      </c>
      <c r="AV193" s="230"/>
      <c r="AW193" s="231"/>
      <c r="AX193" s="232"/>
      <c r="AY193" s="233">
        <f>AY135</f>
        <v>0</v>
      </c>
      <c r="BA193" s="229"/>
      <c r="BB193" s="230"/>
      <c r="BC193" s="231"/>
      <c r="BD193" s="232"/>
      <c r="BE193" s="233">
        <f>BE135</f>
        <v>0</v>
      </c>
      <c r="BG193" s="229"/>
      <c r="BH193" s="230"/>
      <c r="BI193" s="231"/>
      <c r="BJ193" s="232"/>
      <c r="BK193" s="233">
        <f>BK135</f>
        <v>0</v>
      </c>
      <c r="BM193" s="229"/>
      <c r="BN193" s="230"/>
      <c r="BO193" s="231"/>
      <c r="BP193" s="232"/>
      <c r="BQ193" s="233">
        <f>BQ135</f>
        <v>0</v>
      </c>
      <c r="BV193" s="136"/>
      <c r="BW193" s="229" t="s">
        <v>135</v>
      </c>
      <c r="BX193" s="230"/>
      <c r="BY193" s="231"/>
      <c r="BZ193" s="232"/>
      <c r="CA193" s="233">
        <f>CA135</f>
        <v>0</v>
      </c>
      <c r="CC193" s="229"/>
      <c r="CD193" s="230"/>
      <c r="CE193" s="231"/>
      <c r="CF193" s="232"/>
      <c r="CG193" s="233">
        <f>CG135</f>
        <v>0</v>
      </c>
      <c r="CI193" s="229"/>
      <c r="CJ193" s="230"/>
      <c r="CK193" s="231"/>
      <c r="CL193" s="232"/>
      <c r="CM193" s="233">
        <f>CM135</f>
        <v>0</v>
      </c>
      <c r="CO193" s="229"/>
      <c r="CP193" s="230"/>
      <c r="CQ193" s="231"/>
      <c r="CR193" s="232"/>
      <c r="CS193" s="233">
        <f>CS135</f>
        <v>0</v>
      </c>
      <c r="CX193" s="136"/>
      <c r="CY193" s="229" t="s">
        <v>135</v>
      </c>
      <c r="CZ193" s="230"/>
      <c r="DA193" s="231"/>
      <c r="DB193" s="232"/>
      <c r="DC193" s="233">
        <f>DC135</f>
        <v>0</v>
      </c>
      <c r="DE193" s="229"/>
      <c r="DF193" s="230"/>
      <c r="DG193" s="231"/>
      <c r="DH193" s="232"/>
      <c r="DI193" s="233">
        <f>DI135</f>
        <v>0</v>
      </c>
      <c r="DK193" s="229"/>
      <c r="DL193" s="230"/>
      <c r="DM193" s="231"/>
      <c r="DN193" s="232"/>
      <c r="DO193" s="233">
        <f>DO135</f>
        <v>0</v>
      </c>
      <c r="DQ193" s="229"/>
      <c r="DR193" s="230"/>
      <c r="DS193" s="231"/>
      <c r="DT193" s="232"/>
      <c r="DU193" s="233">
        <f>DU135</f>
        <v>0</v>
      </c>
      <c r="DZ193" s="142"/>
      <c r="EA193" s="462"/>
      <c r="EB193" s="463">
        <f>EB135</f>
        <v>0</v>
      </c>
      <c r="EC193" s="145"/>
    </row>
    <row r="194" spans="2:133" ht="22.5" customHeight="1" outlineLevel="1" x14ac:dyDescent="0.25">
      <c r="B194" s="144"/>
      <c r="C194" s="147"/>
      <c r="M194" s="142"/>
      <c r="N194" s="138"/>
      <c r="O194" s="146"/>
      <c r="P194" s="136"/>
      <c r="Q194" s="136"/>
      <c r="R194" s="136"/>
      <c r="S194" s="462" t="s">
        <v>460</v>
      </c>
      <c r="T194" s="880"/>
      <c r="U194" s="881"/>
      <c r="V194" s="882"/>
      <c r="W194" s="887">
        <f>W170</f>
        <v>0</v>
      </c>
      <c r="X194" s="459"/>
      <c r="Y194" s="462"/>
      <c r="Z194" s="880"/>
      <c r="AA194" s="881"/>
      <c r="AB194" s="882"/>
      <c r="AC194" s="887">
        <f>AC170</f>
        <v>0</v>
      </c>
      <c r="AD194" s="459"/>
      <c r="AE194" s="462"/>
      <c r="AF194" s="880"/>
      <c r="AG194" s="881"/>
      <c r="AH194" s="882"/>
      <c r="AI194" s="887">
        <f>AI170</f>
        <v>0</v>
      </c>
      <c r="AJ194" s="459"/>
      <c r="AK194" s="462"/>
      <c r="AL194" s="880"/>
      <c r="AM194" s="881"/>
      <c r="AN194" s="882"/>
      <c r="AO194" s="887">
        <f>AO170</f>
        <v>0</v>
      </c>
      <c r="AT194" s="136"/>
      <c r="AU194" s="229" t="s">
        <v>137</v>
      </c>
      <c r="AV194" s="230"/>
      <c r="AW194" s="231"/>
      <c r="AX194" s="232"/>
      <c r="AY194" s="233">
        <f>AY170</f>
        <v>0</v>
      </c>
      <c r="BA194" s="229"/>
      <c r="BB194" s="230"/>
      <c r="BC194" s="231"/>
      <c r="BD194" s="232"/>
      <c r="BE194" s="233">
        <f>BE170</f>
        <v>0</v>
      </c>
      <c r="BG194" s="229"/>
      <c r="BH194" s="230"/>
      <c r="BI194" s="231"/>
      <c r="BJ194" s="232"/>
      <c r="BK194" s="233">
        <f>BK170</f>
        <v>0</v>
      </c>
      <c r="BM194" s="229"/>
      <c r="BN194" s="230"/>
      <c r="BO194" s="231"/>
      <c r="BP194" s="232"/>
      <c r="BQ194" s="233">
        <f>BQ170</f>
        <v>0</v>
      </c>
      <c r="BV194" s="136"/>
      <c r="BW194" s="229" t="s">
        <v>137</v>
      </c>
      <c r="BX194" s="230"/>
      <c r="BY194" s="231"/>
      <c r="BZ194" s="232"/>
      <c r="CA194" s="233">
        <f>CA170</f>
        <v>0</v>
      </c>
      <c r="CC194" s="229"/>
      <c r="CD194" s="230"/>
      <c r="CE194" s="231"/>
      <c r="CF194" s="232"/>
      <c r="CG194" s="233">
        <f>CG170</f>
        <v>0</v>
      </c>
      <c r="CI194" s="229"/>
      <c r="CJ194" s="230"/>
      <c r="CK194" s="231"/>
      <c r="CL194" s="232"/>
      <c r="CM194" s="233">
        <f>CM170</f>
        <v>0</v>
      </c>
      <c r="CO194" s="229"/>
      <c r="CP194" s="230"/>
      <c r="CQ194" s="231"/>
      <c r="CR194" s="232"/>
      <c r="CS194" s="233">
        <f>CS170</f>
        <v>0</v>
      </c>
      <c r="CX194" s="136"/>
      <c r="CY194" s="229" t="s">
        <v>137</v>
      </c>
      <c r="CZ194" s="230"/>
      <c r="DA194" s="231"/>
      <c r="DB194" s="232"/>
      <c r="DC194" s="233">
        <f>DC170</f>
        <v>0</v>
      </c>
      <c r="DE194" s="229"/>
      <c r="DF194" s="230"/>
      <c r="DG194" s="231"/>
      <c r="DH194" s="232"/>
      <c r="DI194" s="233">
        <f>DI170</f>
        <v>0</v>
      </c>
      <c r="DK194" s="229"/>
      <c r="DL194" s="230"/>
      <c r="DM194" s="231"/>
      <c r="DN194" s="232"/>
      <c r="DO194" s="233">
        <f>DO170</f>
        <v>0</v>
      </c>
      <c r="DQ194" s="229"/>
      <c r="DR194" s="230"/>
      <c r="DS194" s="231"/>
      <c r="DT194" s="232"/>
      <c r="DU194" s="233">
        <f>DU170</f>
        <v>0</v>
      </c>
      <c r="DZ194" s="142"/>
      <c r="EA194" s="462"/>
      <c r="EB194" s="463">
        <f>EB170</f>
        <v>0</v>
      </c>
      <c r="EC194" s="145"/>
    </row>
    <row r="195" spans="2:133" ht="22.5" customHeight="1" outlineLevel="1" x14ac:dyDescent="0.25">
      <c r="B195" s="144"/>
      <c r="C195" s="147"/>
      <c r="M195" s="142"/>
      <c r="N195" s="138"/>
      <c r="O195" s="146"/>
      <c r="P195" s="136"/>
      <c r="Q195" s="136"/>
      <c r="R195" s="136"/>
      <c r="S195" s="462" t="s">
        <v>461</v>
      </c>
      <c r="T195" s="880"/>
      <c r="U195" s="881"/>
      <c r="V195" s="882"/>
      <c r="W195" s="887">
        <f>W189</f>
        <v>0</v>
      </c>
      <c r="X195" s="459"/>
      <c r="Y195" s="462"/>
      <c r="Z195" s="880"/>
      <c r="AA195" s="881"/>
      <c r="AB195" s="882"/>
      <c r="AC195" s="887">
        <f>AC189</f>
        <v>0</v>
      </c>
      <c r="AD195" s="459"/>
      <c r="AE195" s="462"/>
      <c r="AF195" s="880"/>
      <c r="AG195" s="881"/>
      <c r="AH195" s="882"/>
      <c r="AI195" s="887">
        <f>AI189</f>
        <v>0</v>
      </c>
      <c r="AJ195" s="459"/>
      <c r="AK195" s="462"/>
      <c r="AL195" s="880"/>
      <c r="AM195" s="881"/>
      <c r="AN195" s="882"/>
      <c r="AO195" s="887">
        <f>AO189</f>
        <v>0</v>
      </c>
      <c r="AT195" s="136"/>
      <c r="AU195" s="229" t="s">
        <v>138</v>
      </c>
      <c r="AV195" s="230"/>
      <c r="AW195" s="231"/>
      <c r="AX195" s="232"/>
      <c r="AY195" s="233">
        <f>AY189</f>
        <v>0</v>
      </c>
      <c r="BA195" s="229"/>
      <c r="BB195" s="230"/>
      <c r="BC195" s="231"/>
      <c r="BD195" s="232"/>
      <c r="BE195" s="233">
        <f>BE189</f>
        <v>0</v>
      </c>
      <c r="BG195" s="229"/>
      <c r="BH195" s="230"/>
      <c r="BI195" s="231"/>
      <c r="BJ195" s="232"/>
      <c r="BK195" s="233">
        <f>BK189</f>
        <v>0</v>
      </c>
      <c r="BM195" s="229"/>
      <c r="BN195" s="230"/>
      <c r="BO195" s="231"/>
      <c r="BP195" s="232"/>
      <c r="BQ195" s="233">
        <f>BQ189</f>
        <v>0</v>
      </c>
      <c r="BV195" s="136"/>
      <c r="BW195" s="229" t="s">
        <v>138</v>
      </c>
      <c r="BX195" s="230"/>
      <c r="BY195" s="231"/>
      <c r="BZ195" s="232"/>
      <c r="CA195" s="233">
        <f>CA189</f>
        <v>0</v>
      </c>
      <c r="CC195" s="229"/>
      <c r="CD195" s="230"/>
      <c r="CE195" s="231"/>
      <c r="CF195" s="232"/>
      <c r="CG195" s="233">
        <f>CG189</f>
        <v>0</v>
      </c>
      <c r="CI195" s="229"/>
      <c r="CJ195" s="230"/>
      <c r="CK195" s="231"/>
      <c r="CL195" s="232"/>
      <c r="CM195" s="233">
        <f>CM189</f>
        <v>0</v>
      </c>
      <c r="CO195" s="229"/>
      <c r="CP195" s="230"/>
      <c r="CQ195" s="231"/>
      <c r="CR195" s="232"/>
      <c r="CS195" s="233">
        <f>CS189</f>
        <v>0</v>
      </c>
      <c r="CX195" s="136"/>
      <c r="CY195" s="229" t="s">
        <v>138</v>
      </c>
      <c r="CZ195" s="230"/>
      <c r="DA195" s="231"/>
      <c r="DB195" s="232"/>
      <c r="DC195" s="233">
        <f>DC189</f>
        <v>0</v>
      </c>
      <c r="DE195" s="229"/>
      <c r="DF195" s="230"/>
      <c r="DG195" s="231"/>
      <c r="DH195" s="232"/>
      <c r="DI195" s="233">
        <f>DI189</f>
        <v>0</v>
      </c>
      <c r="DK195" s="229"/>
      <c r="DL195" s="230"/>
      <c r="DM195" s="231"/>
      <c r="DN195" s="232"/>
      <c r="DO195" s="233">
        <f>DO189</f>
        <v>0</v>
      </c>
      <c r="DQ195" s="229"/>
      <c r="DR195" s="230"/>
      <c r="DS195" s="231"/>
      <c r="DT195" s="232"/>
      <c r="DU195" s="233">
        <f>DU189</f>
        <v>0</v>
      </c>
      <c r="DZ195" s="142"/>
      <c r="EA195" s="462"/>
      <c r="EB195" s="463">
        <f>EB189</f>
        <v>0</v>
      </c>
      <c r="EC195" s="145"/>
    </row>
    <row r="196" spans="2:133" ht="22.5" customHeight="1" x14ac:dyDescent="0.25">
      <c r="B196" s="144"/>
      <c r="C196" s="147"/>
      <c r="M196" s="142"/>
      <c r="N196" s="138"/>
      <c r="O196" s="146"/>
      <c r="P196" s="136"/>
      <c r="Q196" s="136"/>
      <c r="R196" s="136"/>
      <c r="S196" s="462" t="s">
        <v>288</v>
      </c>
      <c r="T196" s="880"/>
      <c r="U196" s="881"/>
      <c r="V196" s="882"/>
      <c r="W196" s="887">
        <f>SUM(W197:W199)</f>
        <v>0</v>
      </c>
      <c r="X196" s="459"/>
      <c r="Y196" s="462"/>
      <c r="Z196" s="880"/>
      <c r="AA196" s="881"/>
      <c r="AB196" s="882"/>
      <c r="AC196" s="887">
        <f>SUM(AC197:AC199)</f>
        <v>0</v>
      </c>
      <c r="AD196" s="459"/>
      <c r="AE196" s="462"/>
      <c r="AF196" s="880"/>
      <c r="AG196" s="881"/>
      <c r="AH196" s="882"/>
      <c r="AI196" s="887">
        <f>SUM(AI197:AI199)</f>
        <v>0</v>
      </c>
      <c r="AJ196" s="459"/>
      <c r="AK196" s="462"/>
      <c r="AL196" s="880"/>
      <c r="AM196" s="881"/>
      <c r="AN196" s="882"/>
      <c r="AO196" s="887">
        <f>SUM(AO197:AO199)</f>
        <v>0</v>
      </c>
      <c r="AT196" s="136"/>
      <c r="AU196" s="139" t="s">
        <v>42</v>
      </c>
      <c r="AV196" s="135"/>
      <c r="AW196" s="134"/>
      <c r="AX196" s="133"/>
      <c r="AY196" s="131">
        <f>SUM(AY197:AY199)</f>
        <v>0</v>
      </c>
      <c r="BA196" s="139"/>
      <c r="BB196" s="135"/>
      <c r="BC196" s="134"/>
      <c r="BD196" s="133"/>
      <c r="BE196" s="131">
        <f>SUM(BE197:BE199)</f>
        <v>0</v>
      </c>
      <c r="BG196" s="139"/>
      <c r="BH196" s="135"/>
      <c r="BI196" s="134"/>
      <c r="BJ196" s="133"/>
      <c r="BK196" s="131">
        <f>SUM(BK197:BK199)</f>
        <v>0</v>
      </c>
      <c r="BM196" s="139"/>
      <c r="BN196" s="135"/>
      <c r="BO196" s="134"/>
      <c r="BP196" s="133"/>
      <c r="BQ196" s="131">
        <f>SUM(BQ197:BQ199)</f>
        <v>0</v>
      </c>
      <c r="BV196" s="136"/>
      <c r="BW196" s="139" t="s">
        <v>42</v>
      </c>
      <c r="BX196" s="135"/>
      <c r="BY196" s="134"/>
      <c r="BZ196" s="133"/>
      <c r="CA196" s="131">
        <f>SUM(CA197:CA199)</f>
        <v>0</v>
      </c>
      <c r="CC196" s="139"/>
      <c r="CD196" s="135"/>
      <c r="CE196" s="134"/>
      <c r="CF196" s="133"/>
      <c r="CG196" s="131">
        <f>SUM(CG197:CG199)</f>
        <v>0</v>
      </c>
      <c r="CI196" s="139"/>
      <c r="CJ196" s="135"/>
      <c r="CK196" s="134"/>
      <c r="CL196" s="133"/>
      <c r="CM196" s="131">
        <f>SUM(CM197:CM199)</f>
        <v>0</v>
      </c>
      <c r="CO196" s="139"/>
      <c r="CP196" s="135"/>
      <c r="CQ196" s="134"/>
      <c r="CR196" s="133"/>
      <c r="CS196" s="131">
        <f>SUM(CS197:CS199)</f>
        <v>0</v>
      </c>
      <c r="CX196" s="136"/>
      <c r="CY196" s="139" t="s">
        <v>42</v>
      </c>
      <c r="CZ196" s="135"/>
      <c r="DA196" s="134"/>
      <c r="DB196" s="133"/>
      <c r="DC196" s="131">
        <f>SUM(DC197:DC199)</f>
        <v>0</v>
      </c>
      <c r="DE196" s="139"/>
      <c r="DF196" s="135"/>
      <c r="DG196" s="134"/>
      <c r="DH196" s="133"/>
      <c r="DI196" s="131">
        <f>SUM(DI197:DI199)</f>
        <v>0</v>
      </c>
      <c r="DK196" s="139"/>
      <c r="DL196" s="135"/>
      <c r="DM196" s="134"/>
      <c r="DN196" s="133"/>
      <c r="DO196" s="131">
        <f>SUM(DO197:DO199)</f>
        <v>0</v>
      </c>
      <c r="DQ196" s="139"/>
      <c r="DR196" s="135"/>
      <c r="DS196" s="134"/>
      <c r="DT196" s="133"/>
      <c r="DU196" s="131">
        <f>SUM(DU197:DU199)</f>
        <v>0</v>
      </c>
      <c r="DZ196" s="142"/>
      <c r="EA196" s="462"/>
      <c r="EB196" s="463">
        <f>SUM(EB197:EB199)</f>
        <v>0</v>
      </c>
      <c r="EC196" s="145"/>
    </row>
    <row r="197" spans="2:133" ht="22.5" customHeight="1" outlineLevel="1" x14ac:dyDescent="0.25">
      <c r="B197" s="144"/>
      <c r="C197" s="147"/>
      <c r="M197" s="142"/>
      <c r="N197" s="138"/>
      <c r="O197" s="146"/>
      <c r="P197" s="136"/>
      <c r="Q197" s="136"/>
      <c r="R197" s="136"/>
      <c r="S197" s="462" t="s">
        <v>267</v>
      </c>
      <c r="T197" s="880"/>
      <c r="U197" s="881"/>
      <c r="V197" s="882"/>
      <c r="W197" s="887">
        <f>W34</f>
        <v>0</v>
      </c>
      <c r="X197" s="459"/>
      <c r="Y197" s="462"/>
      <c r="Z197" s="880"/>
      <c r="AA197" s="881"/>
      <c r="AB197" s="882"/>
      <c r="AC197" s="887">
        <f>AC34</f>
        <v>0</v>
      </c>
      <c r="AD197" s="459"/>
      <c r="AE197" s="462"/>
      <c r="AF197" s="880"/>
      <c r="AG197" s="881"/>
      <c r="AH197" s="882"/>
      <c r="AI197" s="887">
        <f>AI34</f>
        <v>0</v>
      </c>
      <c r="AJ197" s="459"/>
      <c r="AK197" s="462"/>
      <c r="AL197" s="880"/>
      <c r="AM197" s="881"/>
      <c r="AN197" s="882"/>
      <c r="AO197" s="887">
        <f>AO34</f>
        <v>0</v>
      </c>
      <c r="AT197" s="136"/>
      <c r="AU197" s="229" t="s">
        <v>23</v>
      </c>
      <c r="AV197" s="230"/>
      <c r="AW197" s="231"/>
      <c r="AX197" s="232"/>
      <c r="AY197" s="233">
        <f>AY34</f>
        <v>0</v>
      </c>
      <c r="BA197" s="229"/>
      <c r="BB197" s="230"/>
      <c r="BC197" s="231"/>
      <c r="BD197" s="232"/>
      <c r="BE197" s="233">
        <f>BE34</f>
        <v>0</v>
      </c>
      <c r="BG197" s="229"/>
      <c r="BH197" s="230"/>
      <c r="BI197" s="231"/>
      <c r="BJ197" s="232"/>
      <c r="BK197" s="233">
        <f>BK34</f>
        <v>0</v>
      </c>
      <c r="BM197" s="229"/>
      <c r="BN197" s="230"/>
      <c r="BO197" s="231"/>
      <c r="BP197" s="232"/>
      <c r="BQ197" s="233">
        <f>BQ34</f>
        <v>0</v>
      </c>
      <c r="BV197" s="136"/>
      <c r="BW197" s="229" t="s">
        <v>23</v>
      </c>
      <c r="BX197" s="230"/>
      <c r="BY197" s="231"/>
      <c r="BZ197" s="232"/>
      <c r="CA197" s="233">
        <f>CA34</f>
        <v>0</v>
      </c>
      <c r="CC197" s="229"/>
      <c r="CD197" s="230"/>
      <c r="CE197" s="231"/>
      <c r="CF197" s="232"/>
      <c r="CG197" s="233">
        <f>CG34</f>
        <v>0</v>
      </c>
      <c r="CI197" s="229"/>
      <c r="CJ197" s="230"/>
      <c r="CK197" s="231"/>
      <c r="CL197" s="232"/>
      <c r="CM197" s="233">
        <f>CM34</f>
        <v>0</v>
      </c>
      <c r="CO197" s="229"/>
      <c r="CP197" s="230"/>
      <c r="CQ197" s="231"/>
      <c r="CR197" s="232"/>
      <c r="CS197" s="233">
        <f>CS34</f>
        <v>0</v>
      </c>
      <c r="CX197" s="136"/>
      <c r="CY197" s="229" t="s">
        <v>23</v>
      </c>
      <c r="CZ197" s="230"/>
      <c r="DA197" s="231"/>
      <c r="DB197" s="232"/>
      <c r="DC197" s="233">
        <f>DC34</f>
        <v>0</v>
      </c>
      <c r="DE197" s="229"/>
      <c r="DF197" s="230"/>
      <c r="DG197" s="231"/>
      <c r="DH197" s="232"/>
      <c r="DI197" s="233">
        <f>DI34</f>
        <v>0</v>
      </c>
      <c r="DK197" s="229"/>
      <c r="DL197" s="230"/>
      <c r="DM197" s="231"/>
      <c r="DN197" s="232"/>
      <c r="DO197" s="233">
        <f>DO34</f>
        <v>0</v>
      </c>
      <c r="DQ197" s="229"/>
      <c r="DR197" s="230"/>
      <c r="DS197" s="231"/>
      <c r="DT197" s="232"/>
      <c r="DU197" s="233">
        <f>DU34</f>
        <v>0</v>
      </c>
      <c r="DZ197" s="142"/>
      <c r="EA197" s="462"/>
      <c r="EB197" s="463">
        <f>EB34</f>
        <v>0</v>
      </c>
      <c r="EC197" s="145"/>
    </row>
    <row r="198" spans="2:133" ht="22.15" customHeight="1" outlineLevel="1" x14ac:dyDescent="0.3">
      <c r="B198" s="144"/>
      <c r="M198" s="142"/>
      <c r="N198" s="138"/>
      <c r="O198" s="137"/>
      <c r="P198" s="136"/>
      <c r="Q198" s="136"/>
      <c r="R198" s="136"/>
      <c r="S198" s="462" t="s">
        <v>269</v>
      </c>
      <c r="T198" s="880"/>
      <c r="U198" s="881"/>
      <c r="V198" s="882"/>
      <c r="W198" s="887">
        <f>W44</f>
        <v>0</v>
      </c>
      <c r="X198" s="459"/>
      <c r="Y198" s="462"/>
      <c r="Z198" s="880"/>
      <c r="AA198" s="881"/>
      <c r="AB198" s="882"/>
      <c r="AC198" s="887">
        <f>AC44</f>
        <v>0</v>
      </c>
      <c r="AD198" s="459"/>
      <c r="AE198" s="462"/>
      <c r="AF198" s="880"/>
      <c r="AG198" s="881"/>
      <c r="AH198" s="882"/>
      <c r="AI198" s="887">
        <f>AI44</f>
        <v>0</v>
      </c>
      <c r="AJ198" s="459"/>
      <c r="AK198" s="462"/>
      <c r="AL198" s="880"/>
      <c r="AM198" s="881"/>
      <c r="AN198" s="882"/>
      <c r="AO198" s="887">
        <f>AO44</f>
        <v>0</v>
      </c>
      <c r="AT198" s="136"/>
      <c r="AU198" s="229" t="s">
        <v>24</v>
      </c>
      <c r="AV198" s="230"/>
      <c r="AW198" s="231"/>
      <c r="AX198" s="232"/>
      <c r="AY198" s="233">
        <f>AY44</f>
        <v>0</v>
      </c>
      <c r="BA198" s="229"/>
      <c r="BB198" s="230"/>
      <c r="BC198" s="231"/>
      <c r="BD198" s="232"/>
      <c r="BE198" s="233">
        <f>BE44</f>
        <v>0</v>
      </c>
      <c r="BG198" s="229"/>
      <c r="BH198" s="230"/>
      <c r="BI198" s="231"/>
      <c r="BJ198" s="232"/>
      <c r="BK198" s="233">
        <f>BK44</f>
        <v>0</v>
      </c>
      <c r="BM198" s="229"/>
      <c r="BN198" s="230"/>
      <c r="BO198" s="231"/>
      <c r="BP198" s="232"/>
      <c r="BQ198" s="233">
        <f>BQ44</f>
        <v>0</v>
      </c>
      <c r="BV198" s="136"/>
      <c r="BW198" s="229" t="s">
        <v>24</v>
      </c>
      <c r="BX198" s="230"/>
      <c r="BY198" s="231"/>
      <c r="BZ198" s="232"/>
      <c r="CA198" s="233">
        <f>CA44</f>
        <v>0</v>
      </c>
      <c r="CC198" s="229"/>
      <c r="CD198" s="230"/>
      <c r="CE198" s="231"/>
      <c r="CF198" s="232"/>
      <c r="CG198" s="233">
        <f>CG44</f>
        <v>0</v>
      </c>
      <c r="CI198" s="229"/>
      <c r="CJ198" s="230"/>
      <c r="CK198" s="231"/>
      <c r="CL198" s="232"/>
      <c r="CM198" s="233">
        <f>CM44</f>
        <v>0</v>
      </c>
      <c r="CO198" s="229"/>
      <c r="CP198" s="230"/>
      <c r="CQ198" s="231"/>
      <c r="CR198" s="232"/>
      <c r="CS198" s="233">
        <f>CS44</f>
        <v>0</v>
      </c>
      <c r="CX198" s="136"/>
      <c r="CY198" s="229" t="s">
        <v>24</v>
      </c>
      <c r="CZ198" s="230"/>
      <c r="DA198" s="231"/>
      <c r="DB198" s="232"/>
      <c r="DC198" s="233">
        <f>DC44</f>
        <v>0</v>
      </c>
      <c r="DE198" s="229"/>
      <c r="DF198" s="230"/>
      <c r="DG198" s="231"/>
      <c r="DH198" s="232"/>
      <c r="DI198" s="233">
        <f>DI44</f>
        <v>0</v>
      </c>
      <c r="DK198" s="229"/>
      <c r="DL198" s="230"/>
      <c r="DM198" s="231"/>
      <c r="DN198" s="232"/>
      <c r="DO198" s="233">
        <f>DO44</f>
        <v>0</v>
      </c>
      <c r="DQ198" s="229"/>
      <c r="DR198" s="230"/>
      <c r="DS198" s="231"/>
      <c r="DT198" s="232"/>
      <c r="DU198" s="233">
        <f>DU44</f>
        <v>0</v>
      </c>
      <c r="DZ198" s="142"/>
      <c r="EA198" s="462"/>
      <c r="EB198" s="463">
        <f>EB44</f>
        <v>0</v>
      </c>
      <c r="EC198" s="130"/>
    </row>
    <row r="199" spans="2:133" ht="22.5" customHeight="1" outlineLevel="1" x14ac:dyDescent="0.3">
      <c r="B199" s="144"/>
      <c r="M199" s="142"/>
      <c r="N199" s="138"/>
      <c r="O199" s="137"/>
      <c r="P199" s="136"/>
      <c r="Q199" s="136"/>
      <c r="R199" s="136"/>
      <c r="S199" s="462" t="s">
        <v>270</v>
      </c>
      <c r="T199" s="880"/>
      <c r="U199" s="881"/>
      <c r="V199" s="882"/>
      <c r="W199" s="887">
        <f>W84+W93</f>
        <v>0</v>
      </c>
      <c r="X199" s="459"/>
      <c r="Y199" s="462"/>
      <c r="Z199" s="880"/>
      <c r="AA199" s="881"/>
      <c r="AB199" s="882"/>
      <c r="AC199" s="887">
        <f>AC84+AC93</f>
        <v>0</v>
      </c>
      <c r="AD199" s="459"/>
      <c r="AE199" s="462"/>
      <c r="AF199" s="880"/>
      <c r="AG199" s="881"/>
      <c r="AH199" s="882"/>
      <c r="AI199" s="887">
        <f>AI84+AI93</f>
        <v>0</v>
      </c>
      <c r="AJ199" s="459"/>
      <c r="AK199" s="462"/>
      <c r="AL199" s="880"/>
      <c r="AM199" s="881"/>
      <c r="AN199" s="882"/>
      <c r="AO199" s="887">
        <f>AO84+AO93</f>
        <v>0</v>
      </c>
      <c r="AT199" s="136"/>
      <c r="AU199" s="229" t="s">
        <v>25</v>
      </c>
      <c r="AV199" s="230"/>
      <c r="AW199" s="231"/>
      <c r="AX199" s="232"/>
      <c r="AY199" s="233">
        <f>AY84+AY93</f>
        <v>0</v>
      </c>
      <c r="BA199" s="229"/>
      <c r="BB199" s="230"/>
      <c r="BC199" s="231"/>
      <c r="BD199" s="232"/>
      <c r="BE199" s="233">
        <f>BE84+BE93</f>
        <v>0</v>
      </c>
      <c r="BG199" s="229"/>
      <c r="BH199" s="230"/>
      <c r="BI199" s="231"/>
      <c r="BJ199" s="232"/>
      <c r="BK199" s="233">
        <f>BK84+BK93</f>
        <v>0</v>
      </c>
      <c r="BM199" s="229"/>
      <c r="BN199" s="230"/>
      <c r="BO199" s="231"/>
      <c r="BP199" s="232"/>
      <c r="BQ199" s="233">
        <f>BQ84+BQ93</f>
        <v>0</v>
      </c>
      <c r="BV199" s="136"/>
      <c r="BW199" s="229" t="s">
        <v>25</v>
      </c>
      <c r="BX199" s="230"/>
      <c r="BY199" s="231"/>
      <c r="BZ199" s="232"/>
      <c r="CA199" s="233">
        <f>CA84+CA93</f>
        <v>0</v>
      </c>
      <c r="CC199" s="229"/>
      <c r="CD199" s="230"/>
      <c r="CE199" s="231"/>
      <c r="CF199" s="232"/>
      <c r="CG199" s="233">
        <f>CA84+CA93</f>
        <v>0</v>
      </c>
      <c r="CI199" s="229"/>
      <c r="CJ199" s="230"/>
      <c r="CK199" s="231"/>
      <c r="CL199" s="232"/>
      <c r="CM199" s="233">
        <f>CM84+CM93</f>
        <v>0</v>
      </c>
      <c r="CO199" s="229"/>
      <c r="CP199" s="230"/>
      <c r="CQ199" s="231"/>
      <c r="CR199" s="232"/>
      <c r="CS199" s="233">
        <f>CS84+CS93</f>
        <v>0</v>
      </c>
      <c r="CX199" s="136"/>
      <c r="CY199" s="229" t="s">
        <v>25</v>
      </c>
      <c r="CZ199" s="230"/>
      <c r="DA199" s="231"/>
      <c r="DB199" s="232"/>
      <c r="DC199" s="233">
        <f>DC84+DC93</f>
        <v>0</v>
      </c>
      <c r="DE199" s="229"/>
      <c r="DF199" s="230"/>
      <c r="DG199" s="231"/>
      <c r="DH199" s="232"/>
      <c r="DI199" s="233">
        <f>DI84+DI93</f>
        <v>0</v>
      </c>
      <c r="DK199" s="229"/>
      <c r="DL199" s="230"/>
      <c r="DM199" s="231"/>
      <c r="DN199" s="232"/>
      <c r="DO199" s="233">
        <f>DO84+DO93</f>
        <v>0</v>
      </c>
      <c r="DQ199" s="229"/>
      <c r="DR199" s="230"/>
      <c r="DS199" s="231"/>
      <c r="DT199" s="232"/>
      <c r="DU199" s="233">
        <f>DU84+DU93</f>
        <v>0</v>
      </c>
      <c r="DZ199" s="142"/>
      <c r="EA199" s="462"/>
      <c r="EB199" s="463">
        <f>EB84+EB93</f>
        <v>0</v>
      </c>
      <c r="EC199" s="130"/>
    </row>
    <row r="200" spans="2:133" ht="22.5" customHeight="1" thickBot="1" x14ac:dyDescent="0.3">
      <c r="B200" s="141"/>
      <c r="C200" s="140"/>
      <c r="M200" s="132"/>
      <c r="N200" s="138"/>
      <c r="O200" s="137"/>
      <c r="P200" s="136"/>
      <c r="Q200" s="136"/>
      <c r="R200" s="136"/>
      <c r="S200" s="464" t="s">
        <v>372</v>
      </c>
      <c r="T200" s="888"/>
      <c r="U200" s="889"/>
      <c r="V200" s="890"/>
      <c r="W200" s="891">
        <f>W192+W196</f>
        <v>0</v>
      </c>
      <c r="X200" s="459"/>
      <c r="Y200" s="464"/>
      <c r="Z200" s="888"/>
      <c r="AA200" s="889"/>
      <c r="AB200" s="890"/>
      <c r="AC200" s="891">
        <f>AC192+AC196</f>
        <v>0</v>
      </c>
      <c r="AD200" s="459"/>
      <c r="AE200" s="464"/>
      <c r="AF200" s="888"/>
      <c r="AG200" s="889"/>
      <c r="AH200" s="890"/>
      <c r="AI200" s="891">
        <f>AI192+AI196</f>
        <v>0</v>
      </c>
      <c r="AJ200" s="459"/>
      <c r="AK200" s="464"/>
      <c r="AL200" s="888"/>
      <c r="AM200" s="889"/>
      <c r="AN200" s="890"/>
      <c r="AO200" s="891">
        <f>AO192+AO196</f>
        <v>0</v>
      </c>
      <c r="AT200" s="136"/>
      <c r="AU200" s="139" t="s">
        <v>132</v>
      </c>
      <c r="AV200" s="135"/>
      <c r="AW200" s="134"/>
      <c r="AX200" s="133"/>
      <c r="AY200" s="131">
        <f>AY192+AY196</f>
        <v>0</v>
      </c>
      <c r="BA200" s="139"/>
      <c r="BB200" s="135"/>
      <c r="BC200" s="134"/>
      <c r="BD200" s="133"/>
      <c r="BE200" s="131">
        <f>BE192+BE196</f>
        <v>0</v>
      </c>
      <c r="BG200" s="139"/>
      <c r="BH200" s="135"/>
      <c r="BI200" s="134"/>
      <c r="BJ200" s="133"/>
      <c r="BK200" s="131">
        <f>BK192+BK196</f>
        <v>0</v>
      </c>
      <c r="BM200" s="139"/>
      <c r="BN200" s="135"/>
      <c r="BO200" s="134"/>
      <c r="BP200" s="133"/>
      <c r="BQ200" s="131">
        <f>BQ192+BQ196</f>
        <v>0</v>
      </c>
      <c r="BV200" s="136"/>
      <c r="BW200" s="139" t="s">
        <v>132</v>
      </c>
      <c r="BX200" s="135"/>
      <c r="BY200" s="134"/>
      <c r="BZ200" s="133"/>
      <c r="CA200" s="131">
        <f>CA192+CA196</f>
        <v>0</v>
      </c>
      <c r="CC200" s="139"/>
      <c r="CD200" s="135"/>
      <c r="CE200" s="134"/>
      <c r="CF200" s="133"/>
      <c r="CG200" s="131">
        <f>CG192+CG196</f>
        <v>0</v>
      </c>
      <c r="CI200" s="139"/>
      <c r="CJ200" s="135"/>
      <c r="CK200" s="134"/>
      <c r="CL200" s="133"/>
      <c r="CM200" s="131">
        <f>CM192+CM196</f>
        <v>0</v>
      </c>
      <c r="CO200" s="139"/>
      <c r="CP200" s="135"/>
      <c r="CQ200" s="134"/>
      <c r="CR200" s="133"/>
      <c r="CS200" s="131">
        <f>CS192+CS196</f>
        <v>0</v>
      </c>
      <c r="CX200" s="136"/>
      <c r="CY200" s="139" t="s">
        <v>132</v>
      </c>
      <c r="CZ200" s="135"/>
      <c r="DA200" s="134"/>
      <c r="DB200" s="133"/>
      <c r="DC200" s="131">
        <f>DC192+DC196</f>
        <v>0</v>
      </c>
      <c r="DE200" s="139"/>
      <c r="DF200" s="135"/>
      <c r="DG200" s="134"/>
      <c r="DH200" s="133"/>
      <c r="DI200" s="131">
        <f>DI192+DI196</f>
        <v>0</v>
      </c>
      <c r="DK200" s="139"/>
      <c r="DL200" s="135"/>
      <c r="DM200" s="134"/>
      <c r="DN200" s="133"/>
      <c r="DO200" s="131">
        <f>DO192+DO196</f>
        <v>0</v>
      </c>
      <c r="DQ200" s="139"/>
      <c r="DR200" s="135"/>
      <c r="DS200" s="134"/>
      <c r="DT200" s="133"/>
      <c r="DU200" s="131">
        <f>DU192+DU196</f>
        <v>0</v>
      </c>
      <c r="DZ200" s="132"/>
      <c r="EA200" s="464"/>
      <c r="EB200" s="465">
        <f>EB192+EB196</f>
        <v>0</v>
      </c>
      <c r="EC200" s="130"/>
    </row>
    <row r="201" spans="2:133" ht="6" customHeight="1" x14ac:dyDescent="0.3">
      <c r="B201" s="129"/>
      <c r="C201" s="128"/>
      <c r="D201" s="125"/>
      <c r="E201" s="125"/>
      <c r="F201" s="125"/>
      <c r="G201" s="125"/>
      <c r="H201" s="125"/>
      <c r="I201" s="125"/>
      <c r="J201" s="125"/>
      <c r="K201" s="125"/>
      <c r="L201" s="127"/>
      <c r="M201" s="123"/>
      <c r="N201" s="125"/>
      <c r="O201" s="126"/>
      <c r="P201" s="125"/>
      <c r="Q201" s="125"/>
      <c r="R201" s="125"/>
      <c r="S201" s="125"/>
      <c r="T201" s="125"/>
      <c r="U201" s="125"/>
      <c r="V201" s="126"/>
      <c r="W201" s="125"/>
      <c r="Y201" s="125"/>
      <c r="Z201" s="125"/>
      <c r="AA201" s="126"/>
      <c r="AB201" s="126"/>
      <c r="AC201" s="126"/>
      <c r="AE201" s="125"/>
      <c r="AF201" s="126"/>
      <c r="AG201" s="125"/>
      <c r="AH201" s="125"/>
      <c r="AI201" s="125"/>
      <c r="AK201" s="125"/>
      <c r="AL201" s="124"/>
      <c r="AM201" s="123"/>
      <c r="AN201" s="123"/>
      <c r="AO201" s="123"/>
      <c r="AT201" s="125"/>
      <c r="AU201" s="125"/>
      <c r="AV201" s="125"/>
      <c r="AW201" s="126"/>
      <c r="AX201" s="126"/>
      <c r="AY201" s="126"/>
      <c r="BA201" s="125"/>
      <c r="BB201" s="125"/>
      <c r="BC201" s="126"/>
      <c r="BD201" s="126"/>
      <c r="BE201" s="126"/>
      <c r="BG201" s="125"/>
      <c r="BH201" s="126"/>
      <c r="BI201" s="125"/>
      <c r="BJ201" s="125"/>
      <c r="BK201" s="125"/>
      <c r="BM201" s="125"/>
      <c r="BN201" s="124"/>
      <c r="BO201" s="123"/>
      <c r="BP201" s="123"/>
      <c r="BQ201" s="123"/>
      <c r="BV201" s="125"/>
      <c r="BW201" s="125"/>
      <c r="BX201" s="125"/>
      <c r="BY201" s="126"/>
      <c r="BZ201" s="126"/>
      <c r="CA201" s="126"/>
      <c r="CC201" s="125"/>
      <c r="CD201" s="125"/>
      <c r="CE201" s="126"/>
      <c r="CF201" s="126"/>
      <c r="CG201" s="126"/>
      <c r="CI201" s="125"/>
      <c r="CJ201" s="126"/>
      <c r="CK201" s="125"/>
      <c r="CL201" s="125"/>
      <c r="CM201" s="125"/>
      <c r="CO201" s="125"/>
      <c r="CP201" s="124"/>
      <c r="CQ201" s="123"/>
      <c r="CR201" s="123"/>
      <c r="CS201" s="123"/>
      <c r="CX201" s="125"/>
      <c r="CY201" s="125"/>
      <c r="CZ201" s="125"/>
      <c r="DA201" s="126"/>
      <c r="DB201" s="126"/>
      <c r="DC201" s="126"/>
      <c r="DE201" s="125"/>
      <c r="DF201" s="125"/>
      <c r="DG201" s="126"/>
      <c r="DH201" s="126"/>
      <c r="DI201" s="126"/>
      <c r="DK201" s="125"/>
      <c r="DL201" s="126"/>
      <c r="DM201" s="125"/>
      <c r="DN201" s="125"/>
      <c r="DO201" s="125"/>
      <c r="DQ201" s="125"/>
      <c r="DR201" s="124"/>
      <c r="DS201" s="123"/>
      <c r="DT201" s="123"/>
      <c r="DU201" s="123"/>
      <c r="DZ201" s="123"/>
      <c r="EA201" s="123"/>
      <c r="EB201" s="123"/>
      <c r="EC201" s="122"/>
    </row>
    <row r="202" spans="2:133" ht="7.5" customHeight="1" x14ac:dyDescent="0.3"/>
    <row r="203" spans="2:133" ht="22.5" customHeight="1" x14ac:dyDescent="0.3"/>
    <row r="204" spans="2:133" ht="22.5" customHeight="1" x14ac:dyDescent="0.35">
      <c r="J204" s="121"/>
      <c r="K204" s="121"/>
    </row>
    <row r="205" spans="2:133" ht="22.5" customHeight="1" x14ac:dyDescent="0.3"/>
    <row r="206" spans="2:133" ht="22.5" customHeight="1" x14ac:dyDescent="0.3"/>
    <row r="207" spans="2:133" ht="22.5" customHeight="1" x14ac:dyDescent="0.3"/>
    <row r="208" spans="2:133" ht="22.5" customHeight="1" x14ac:dyDescent="0.3"/>
    <row r="209" ht="22.5" customHeight="1" x14ac:dyDescent="0.3"/>
  </sheetData>
  <mergeCells count="7">
    <mergeCell ref="N99:P99"/>
    <mergeCell ref="C3:D3"/>
    <mergeCell ref="C4:D4"/>
    <mergeCell ref="G6:H6"/>
    <mergeCell ref="J6:L6"/>
    <mergeCell ref="G8:H8"/>
    <mergeCell ref="J8:L8"/>
  </mergeCells>
  <dataValidations count="1">
    <dataValidation type="list" allowBlank="1" showInputMessage="1" showErrorMessage="1" sqref="J30:J32 J103:J106 J108:J113 J116:J120 J123:J127 J130:J134 J141:J146 J149:J154 J157:J162 J176:J178 J181:J183 J165:J169 J186:J188">
      <formula1>country_codes</formula1>
    </dataValidation>
  </dataValidations>
  <pageMargins left="0.7" right="0.7" top="0.78740157499999996" bottom="0.78740157499999996" header="0.3" footer="0.3"/>
  <pageSetup orientation="portrait" r:id="rId1"/>
  <headerFooter>
    <oddHeader>&amp;L&amp;"Arial"&amp;8&amp;K000000INTERNAL&amp;1#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'Skill-Level'!$C$3:$C$27</xm:f>
          </x14:formula1>
          <xm:sqref>K103:K106 K108:K113 K116:K120 K123:K127 K130:K134 K141:K146 K149:K154 K157:K162 K176:K178 K181:K183 K165:K169 K186:K188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0" tint="-0.499984740745262"/>
    <outlinePr summaryBelow="0" summaryRight="0"/>
  </sheetPr>
  <dimension ref="A1:C254"/>
  <sheetViews>
    <sheetView topLeftCell="A3" workbookViewId="0">
      <selection sqref="A1:C1"/>
    </sheetView>
  </sheetViews>
  <sheetFormatPr baseColWidth="10" defaultColWidth="11.453125" defaultRowHeight="12.5" x14ac:dyDescent="0.25"/>
  <cols>
    <col min="1" max="2" width="40.7265625" bestFit="1" customWidth="1"/>
    <col min="3" max="3" width="39.1796875" style="2" bestFit="1" customWidth="1"/>
  </cols>
  <sheetData>
    <row r="1" spans="1:3" ht="24" customHeight="1" x14ac:dyDescent="0.25">
      <c r="A1" s="1286" t="s">
        <v>462</v>
      </c>
      <c r="B1" s="1286"/>
      <c r="C1" s="1286"/>
    </row>
    <row r="2" spans="1:3" s="1" customFormat="1" ht="21" customHeight="1" x14ac:dyDescent="0.4">
      <c r="A2" s="8" t="s">
        <v>49</v>
      </c>
      <c r="B2" s="8" t="s">
        <v>463</v>
      </c>
      <c r="C2" s="9" t="s">
        <v>464</v>
      </c>
    </row>
    <row r="3" spans="1:3" x14ac:dyDescent="0.25">
      <c r="A3" t="s">
        <v>465</v>
      </c>
      <c r="B3" t="s">
        <v>465</v>
      </c>
      <c r="C3" t="s">
        <v>466</v>
      </c>
    </row>
    <row r="4" spans="1:3" x14ac:dyDescent="0.25">
      <c r="A4" t="s">
        <v>467</v>
      </c>
      <c r="B4" t="s">
        <v>468</v>
      </c>
      <c r="C4" t="s">
        <v>469</v>
      </c>
    </row>
    <row r="5" spans="1:3" x14ac:dyDescent="0.25">
      <c r="A5" t="s">
        <v>470</v>
      </c>
      <c r="B5" t="s">
        <v>471</v>
      </c>
      <c r="C5" t="s">
        <v>472</v>
      </c>
    </row>
    <row r="6" spans="1:3" x14ac:dyDescent="0.25">
      <c r="A6" t="s">
        <v>473</v>
      </c>
      <c r="B6" t="s">
        <v>474</v>
      </c>
      <c r="C6" t="s">
        <v>475</v>
      </c>
    </row>
    <row r="7" spans="1:3" x14ac:dyDescent="0.25">
      <c r="A7" t="s">
        <v>476</v>
      </c>
      <c r="B7" t="s">
        <v>477</v>
      </c>
      <c r="C7" t="s">
        <v>478</v>
      </c>
    </row>
    <row r="8" spans="1:3" x14ac:dyDescent="0.25">
      <c r="A8" t="s">
        <v>479</v>
      </c>
      <c r="B8" t="s">
        <v>480</v>
      </c>
      <c r="C8" t="s">
        <v>481</v>
      </c>
    </row>
    <row r="9" spans="1:3" x14ac:dyDescent="0.25">
      <c r="A9" t="s">
        <v>482</v>
      </c>
      <c r="B9" t="s">
        <v>483</v>
      </c>
      <c r="C9" t="s">
        <v>484</v>
      </c>
    </row>
    <row r="10" spans="1:3" x14ac:dyDescent="0.25">
      <c r="A10" t="s">
        <v>485</v>
      </c>
      <c r="B10" t="s">
        <v>485</v>
      </c>
      <c r="C10" t="s">
        <v>486</v>
      </c>
    </row>
    <row r="11" spans="1:3" x14ac:dyDescent="0.25">
      <c r="A11" t="s">
        <v>487</v>
      </c>
      <c r="B11" t="s">
        <v>487</v>
      </c>
      <c r="C11" t="s">
        <v>488</v>
      </c>
    </row>
    <row r="12" spans="1:3" x14ac:dyDescent="0.25">
      <c r="A12" t="s">
        <v>489</v>
      </c>
      <c r="B12" t="s">
        <v>489</v>
      </c>
      <c r="C12" t="s">
        <v>490</v>
      </c>
    </row>
    <row r="13" spans="1:3" x14ac:dyDescent="0.25">
      <c r="A13" t="s">
        <v>491</v>
      </c>
      <c r="B13" t="s">
        <v>492</v>
      </c>
      <c r="C13" t="s">
        <v>493</v>
      </c>
    </row>
    <row r="14" spans="1:3" x14ac:dyDescent="0.25">
      <c r="A14" t="s">
        <v>494</v>
      </c>
      <c r="B14" t="s">
        <v>495</v>
      </c>
      <c r="C14" t="s">
        <v>496</v>
      </c>
    </row>
    <row r="15" spans="1:3" x14ac:dyDescent="0.25">
      <c r="A15" t="s">
        <v>497</v>
      </c>
      <c r="B15" t="s">
        <v>498</v>
      </c>
      <c r="C15" t="s">
        <v>499</v>
      </c>
    </row>
    <row r="16" spans="1:3" x14ac:dyDescent="0.25">
      <c r="A16" t="s">
        <v>500</v>
      </c>
      <c r="B16" t="s">
        <v>501</v>
      </c>
      <c r="C16" t="s">
        <v>502</v>
      </c>
    </row>
    <row r="17" spans="1:3" x14ac:dyDescent="0.25">
      <c r="A17" t="s">
        <v>503</v>
      </c>
      <c r="B17" t="s">
        <v>504</v>
      </c>
      <c r="C17" t="s">
        <v>505</v>
      </c>
    </row>
    <row r="18" spans="1:3" x14ac:dyDescent="0.25">
      <c r="A18" t="s">
        <v>506</v>
      </c>
      <c r="B18" t="s">
        <v>506</v>
      </c>
      <c r="C18" t="s">
        <v>507</v>
      </c>
    </row>
    <row r="19" spans="1:3" x14ac:dyDescent="0.25">
      <c r="A19" t="s">
        <v>508</v>
      </c>
      <c r="B19" t="s">
        <v>509</v>
      </c>
      <c r="C19" t="s">
        <v>510</v>
      </c>
    </row>
    <row r="20" spans="1:3" x14ac:dyDescent="0.25">
      <c r="A20" t="s">
        <v>511</v>
      </c>
      <c r="B20" t="s">
        <v>512</v>
      </c>
      <c r="C20" t="s">
        <v>513</v>
      </c>
    </row>
    <row r="21" spans="1:3" x14ac:dyDescent="0.25">
      <c r="A21" t="s">
        <v>514</v>
      </c>
      <c r="B21" t="s">
        <v>515</v>
      </c>
      <c r="C21" t="s">
        <v>516</v>
      </c>
    </row>
    <row r="22" spans="1:3" x14ac:dyDescent="0.25">
      <c r="A22" t="s">
        <v>517</v>
      </c>
      <c r="B22" t="s">
        <v>517</v>
      </c>
      <c r="C22" t="s">
        <v>518</v>
      </c>
    </row>
    <row r="23" spans="1:3" x14ac:dyDescent="0.25">
      <c r="A23" t="s">
        <v>519</v>
      </c>
      <c r="B23" t="s">
        <v>519</v>
      </c>
      <c r="C23" t="s">
        <v>520</v>
      </c>
    </row>
    <row r="24" spans="1:3" x14ac:dyDescent="0.25">
      <c r="A24" t="s">
        <v>521</v>
      </c>
      <c r="B24" t="s">
        <v>522</v>
      </c>
      <c r="C24" t="s">
        <v>523</v>
      </c>
    </row>
    <row r="25" spans="1:3" x14ac:dyDescent="0.25">
      <c r="A25" t="s">
        <v>524</v>
      </c>
      <c r="B25" t="s">
        <v>524</v>
      </c>
      <c r="C25" t="s">
        <v>525</v>
      </c>
    </row>
    <row r="26" spans="1:3" x14ac:dyDescent="0.25">
      <c r="A26" t="s">
        <v>526</v>
      </c>
      <c r="B26" t="s">
        <v>527</v>
      </c>
      <c r="C26" t="s">
        <v>528</v>
      </c>
    </row>
    <row r="27" spans="1:3" x14ac:dyDescent="0.25">
      <c r="A27" t="s">
        <v>529</v>
      </c>
      <c r="B27" t="s">
        <v>529</v>
      </c>
      <c r="C27" t="s">
        <v>530</v>
      </c>
    </row>
    <row r="28" spans="1:3" x14ac:dyDescent="0.25">
      <c r="A28" t="s">
        <v>531</v>
      </c>
      <c r="B28" t="s">
        <v>531</v>
      </c>
      <c r="C28" t="s">
        <v>532</v>
      </c>
    </row>
    <row r="29" spans="1:3" x14ac:dyDescent="0.25">
      <c r="A29" t="s">
        <v>533</v>
      </c>
      <c r="B29" t="s">
        <v>533</v>
      </c>
      <c r="C29" t="s">
        <v>534</v>
      </c>
    </row>
    <row r="30" spans="1:3" x14ac:dyDescent="0.25">
      <c r="A30" t="s">
        <v>535</v>
      </c>
      <c r="B30" t="s">
        <v>535</v>
      </c>
      <c r="C30" t="s">
        <v>536</v>
      </c>
    </row>
    <row r="31" spans="1:3" x14ac:dyDescent="0.25">
      <c r="A31" t="s">
        <v>537</v>
      </c>
      <c r="B31" t="s">
        <v>538</v>
      </c>
      <c r="C31" t="s">
        <v>539</v>
      </c>
    </row>
    <row r="32" spans="1:3" x14ac:dyDescent="0.25">
      <c r="A32" t="s">
        <v>540</v>
      </c>
      <c r="B32" t="s">
        <v>541</v>
      </c>
      <c r="C32" t="s">
        <v>542</v>
      </c>
    </row>
    <row r="33" spans="1:3" x14ac:dyDescent="0.25">
      <c r="A33" t="s">
        <v>543</v>
      </c>
      <c r="B33" t="s">
        <v>544</v>
      </c>
      <c r="C33" t="s">
        <v>545</v>
      </c>
    </row>
    <row r="34" spans="1:3" x14ac:dyDescent="0.25">
      <c r="A34" t="s">
        <v>546</v>
      </c>
      <c r="B34" t="s">
        <v>546</v>
      </c>
      <c r="C34" t="s">
        <v>547</v>
      </c>
    </row>
    <row r="35" spans="1:3" x14ac:dyDescent="0.25">
      <c r="A35" t="s">
        <v>548</v>
      </c>
      <c r="B35" t="s">
        <v>549</v>
      </c>
      <c r="C35" t="s">
        <v>550</v>
      </c>
    </row>
    <row r="36" spans="1:3" x14ac:dyDescent="0.25">
      <c r="A36" t="s">
        <v>551</v>
      </c>
      <c r="B36" t="s">
        <v>552</v>
      </c>
      <c r="C36" t="s">
        <v>553</v>
      </c>
    </row>
    <row r="37" spans="1:3" x14ac:dyDescent="0.25">
      <c r="A37" t="s">
        <v>554</v>
      </c>
      <c r="B37" t="s">
        <v>555</v>
      </c>
      <c r="C37" t="s">
        <v>556</v>
      </c>
    </row>
    <row r="38" spans="1:3" x14ac:dyDescent="0.25">
      <c r="A38" t="s">
        <v>557</v>
      </c>
      <c r="B38" t="s">
        <v>558</v>
      </c>
      <c r="C38" t="s">
        <v>559</v>
      </c>
    </row>
    <row r="39" spans="1:3" x14ac:dyDescent="0.25">
      <c r="A39" t="s">
        <v>560</v>
      </c>
      <c r="B39" t="s">
        <v>560</v>
      </c>
      <c r="C39" t="s">
        <v>561</v>
      </c>
    </row>
    <row r="40" spans="1:3" x14ac:dyDescent="0.25">
      <c r="A40" t="s">
        <v>562</v>
      </c>
      <c r="B40" t="s">
        <v>563</v>
      </c>
      <c r="C40" t="s">
        <v>564</v>
      </c>
    </row>
    <row r="41" spans="1:3" x14ac:dyDescent="0.25">
      <c r="A41" t="s">
        <v>565</v>
      </c>
      <c r="B41" t="s">
        <v>565</v>
      </c>
      <c r="C41" t="s">
        <v>566</v>
      </c>
    </row>
    <row r="42" spans="1:3" x14ac:dyDescent="0.25">
      <c r="A42" t="s">
        <v>567</v>
      </c>
      <c r="B42" t="s">
        <v>567</v>
      </c>
      <c r="C42" t="s">
        <v>568</v>
      </c>
    </row>
    <row r="43" spans="1:3" x14ac:dyDescent="0.25">
      <c r="A43" t="s">
        <v>569</v>
      </c>
      <c r="B43" t="s">
        <v>569</v>
      </c>
      <c r="C43" t="s">
        <v>570</v>
      </c>
    </row>
    <row r="44" spans="1:3" x14ac:dyDescent="0.25">
      <c r="A44" t="s">
        <v>571</v>
      </c>
      <c r="B44" t="s">
        <v>571</v>
      </c>
      <c r="C44" t="s">
        <v>572</v>
      </c>
    </row>
    <row r="45" spans="1:3" x14ac:dyDescent="0.25">
      <c r="A45" t="s">
        <v>573</v>
      </c>
      <c r="B45" t="s">
        <v>574</v>
      </c>
      <c r="C45" t="s">
        <v>575</v>
      </c>
    </row>
    <row r="46" spans="1:3" x14ac:dyDescent="0.25">
      <c r="A46" t="s">
        <v>576</v>
      </c>
      <c r="B46" t="s">
        <v>576</v>
      </c>
      <c r="C46" t="s">
        <v>577</v>
      </c>
    </row>
    <row r="47" spans="1:3" x14ac:dyDescent="0.25">
      <c r="A47" t="s">
        <v>578</v>
      </c>
      <c r="B47" t="s">
        <v>578</v>
      </c>
      <c r="C47" t="s">
        <v>579</v>
      </c>
    </row>
    <row r="48" spans="1:3" x14ac:dyDescent="0.25">
      <c r="A48" t="s">
        <v>580</v>
      </c>
      <c r="B48" t="s">
        <v>581</v>
      </c>
      <c r="C48" t="s">
        <v>582</v>
      </c>
    </row>
    <row r="49" spans="1:3" x14ac:dyDescent="0.25">
      <c r="A49" t="s">
        <v>583</v>
      </c>
      <c r="B49" t="s">
        <v>584</v>
      </c>
      <c r="C49" t="s">
        <v>585</v>
      </c>
    </row>
    <row r="50" spans="1:3" x14ac:dyDescent="0.25">
      <c r="A50" t="s">
        <v>586</v>
      </c>
      <c r="B50" t="s">
        <v>587</v>
      </c>
      <c r="C50" t="s">
        <v>588</v>
      </c>
    </row>
    <row r="51" spans="1:3" x14ac:dyDescent="0.25">
      <c r="A51" t="s">
        <v>589</v>
      </c>
      <c r="B51" t="s">
        <v>589</v>
      </c>
      <c r="C51" t="s">
        <v>590</v>
      </c>
    </row>
    <row r="52" spans="1:3" x14ac:dyDescent="0.25">
      <c r="A52" t="s">
        <v>591</v>
      </c>
      <c r="B52" t="s">
        <v>592</v>
      </c>
      <c r="C52" t="s">
        <v>593</v>
      </c>
    </row>
    <row r="53" spans="1:3" x14ac:dyDescent="0.25">
      <c r="A53" t="s">
        <v>594</v>
      </c>
      <c r="B53" t="s">
        <v>595</v>
      </c>
      <c r="C53" t="s">
        <v>596</v>
      </c>
    </row>
    <row r="54" spans="1:3" x14ac:dyDescent="0.25">
      <c r="A54" t="s">
        <v>597</v>
      </c>
      <c r="B54" t="s">
        <v>597</v>
      </c>
      <c r="C54" t="s">
        <v>598</v>
      </c>
    </row>
    <row r="55" spans="1:3" x14ac:dyDescent="0.25">
      <c r="A55" t="s">
        <v>599</v>
      </c>
      <c r="B55" t="s">
        <v>599</v>
      </c>
      <c r="C55" t="s">
        <v>600</v>
      </c>
    </row>
    <row r="56" spans="1:3" x14ac:dyDescent="0.25">
      <c r="A56" t="s">
        <v>601</v>
      </c>
      <c r="B56" t="s">
        <v>602</v>
      </c>
      <c r="C56" t="s">
        <v>603</v>
      </c>
    </row>
    <row r="57" spans="1:3" x14ac:dyDescent="0.25">
      <c r="A57" t="s">
        <v>604</v>
      </c>
      <c r="B57" t="s">
        <v>604</v>
      </c>
      <c r="C57" t="s">
        <v>605</v>
      </c>
    </row>
    <row r="58" spans="1:3" x14ac:dyDescent="0.25">
      <c r="A58" t="s">
        <v>606</v>
      </c>
      <c r="B58" t="s">
        <v>607</v>
      </c>
      <c r="C58" t="s">
        <v>608</v>
      </c>
    </row>
    <row r="59" spans="1:3" x14ac:dyDescent="0.25">
      <c r="A59" t="s">
        <v>609</v>
      </c>
      <c r="B59" t="s">
        <v>610</v>
      </c>
      <c r="C59" t="s">
        <v>611</v>
      </c>
    </row>
    <row r="60" spans="1:3" x14ac:dyDescent="0.25">
      <c r="A60" t="s">
        <v>612</v>
      </c>
      <c r="B60" t="s">
        <v>613</v>
      </c>
      <c r="C60" t="s">
        <v>614</v>
      </c>
    </row>
    <row r="61" spans="1:3" x14ac:dyDescent="0.25">
      <c r="A61" t="s">
        <v>615</v>
      </c>
      <c r="B61" t="s">
        <v>616</v>
      </c>
      <c r="C61" t="s">
        <v>617</v>
      </c>
    </row>
    <row r="62" spans="1:3" x14ac:dyDescent="0.25">
      <c r="A62" t="s">
        <v>618</v>
      </c>
      <c r="B62" t="s">
        <v>619</v>
      </c>
      <c r="C62" t="s">
        <v>620</v>
      </c>
    </row>
    <row r="63" spans="1:3" x14ac:dyDescent="0.25">
      <c r="A63" t="s">
        <v>621</v>
      </c>
      <c r="B63" t="s">
        <v>622</v>
      </c>
      <c r="C63" t="s">
        <v>623</v>
      </c>
    </row>
    <row r="64" spans="1:3" x14ac:dyDescent="0.25">
      <c r="A64" t="s">
        <v>624</v>
      </c>
      <c r="B64" t="s">
        <v>625</v>
      </c>
      <c r="C64" t="s">
        <v>626</v>
      </c>
    </row>
    <row r="65" spans="1:3" x14ac:dyDescent="0.25">
      <c r="A65" t="s">
        <v>627</v>
      </c>
      <c r="B65" t="s">
        <v>628</v>
      </c>
      <c r="C65" t="s">
        <v>629</v>
      </c>
    </row>
    <row r="66" spans="1:3" x14ac:dyDescent="0.25">
      <c r="A66" t="s">
        <v>630</v>
      </c>
      <c r="B66" t="s">
        <v>631</v>
      </c>
      <c r="C66" t="s">
        <v>632</v>
      </c>
    </row>
    <row r="67" spans="1:3" x14ac:dyDescent="0.25">
      <c r="A67" t="s">
        <v>633</v>
      </c>
      <c r="B67" t="s">
        <v>634</v>
      </c>
      <c r="C67" t="s">
        <v>635</v>
      </c>
    </row>
    <row r="68" spans="1:3" x14ac:dyDescent="0.25">
      <c r="A68" t="s">
        <v>636</v>
      </c>
      <c r="B68" t="s">
        <v>636</v>
      </c>
      <c r="C68" t="s">
        <v>637</v>
      </c>
    </row>
    <row r="69" spans="1:3" x14ac:dyDescent="0.25">
      <c r="A69" t="s">
        <v>638</v>
      </c>
      <c r="B69" t="s">
        <v>639</v>
      </c>
      <c r="C69" t="s">
        <v>640</v>
      </c>
    </row>
    <row r="70" spans="1:3" x14ac:dyDescent="0.25">
      <c r="A70" t="s">
        <v>641</v>
      </c>
      <c r="B70" t="s">
        <v>641</v>
      </c>
      <c r="C70" t="s">
        <v>642</v>
      </c>
    </row>
    <row r="71" spans="1:3" x14ac:dyDescent="0.25">
      <c r="A71" t="s">
        <v>643</v>
      </c>
      <c r="B71" t="s">
        <v>643</v>
      </c>
      <c r="C71" t="s">
        <v>644</v>
      </c>
    </row>
    <row r="72" spans="1:3" x14ac:dyDescent="0.25">
      <c r="A72" t="s">
        <v>645</v>
      </c>
      <c r="B72" t="s">
        <v>645</v>
      </c>
      <c r="C72" t="s">
        <v>646</v>
      </c>
    </row>
    <row r="73" spans="1:3" x14ac:dyDescent="0.25">
      <c r="A73" t="s">
        <v>647</v>
      </c>
      <c r="B73" t="s">
        <v>648</v>
      </c>
      <c r="C73" t="s">
        <v>649</v>
      </c>
    </row>
    <row r="74" spans="1:3" x14ac:dyDescent="0.25">
      <c r="A74" t="s">
        <v>650</v>
      </c>
      <c r="B74" t="s">
        <v>651</v>
      </c>
      <c r="C74" t="s">
        <v>652</v>
      </c>
    </row>
    <row r="75" spans="1:3" x14ac:dyDescent="0.25">
      <c r="A75" t="s">
        <v>653</v>
      </c>
      <c r="B75" t="s">
        <v>654</v>
      </c>
      <c r="C75" t="s">
        <v>655</v>
      </c>
    </row>
    <row r="76" spans="1:3" x14ac:dyDescent="0.25">
      <c r="A76" t="s">
        <v>656</v>
      </c>
      <c r="B76" t="s">
        <v>656</v>
      </c>
      <c r="C76" t="s">
        <v>657</v>
      </c>
    </row>
    <row r="77" spans="1:3" x14ac:dyDescent="0.25">
      <c r="A77" t="s">
        <v>658</v>
      </c>
      <c r="B77" t="s">
        <v>658</v>
      </c>
      <c r="C77" t="s">
        <v>659</v>
      </c>
    </row>
    <row r="78" spans="1:3" x14ac:dyDescent="0.25">
      <c r="A78" t="s">
        <v>660</v>
      </c>
      <c r="B78" t="s">
        <v>660</v>
      </c>
      <c r="C78" t="s">
        <v>661</v>
      </c>
    </row>
    <row r="79" spans="1:3" x14ac:dyDescent="0.25">
      <c r="A79" t="s">
        <v>662</v>
      </c>
      <c r="B79" t="s">
        <v>662</v>
      </c>
      <c r="C79" t="s">
        <v>663</v>
      </c>
    </row>
    <row r="80" spans="1:3" x14ac:dyDescent="0.25">
      <c r="A80" t="s">
        <v>664</v>
      </c>
      <c r="B80" t="s">
        <v>664</v>
      </c>
      <c r="C80" t="s">
        <v>665</v>
      </c>
    </row>
    <row r="81" spans="1:3" x14ac:dyDescent="0.25">
      <c r="A81" t="s">
        <v>666</v>
      </c>
      <c r="B81" t="s">
        <v>666</v>
      </c>
      <c r="C81" t="s">
        <v>667</v>
      </c>
    </row>
    <row r="82" spans="1:3" x14ac:dyDescent="0.25">
      <c r="A82" t="s">
        <v>668</v>
      </c>
      <c r="B82" t="s">
        <v>668</v>
      </c>
      <c r="C82" t="s">
        <v>669</v>
      </c>
    </row>
    <row r="83" spans="1:3" x14ac:dyDescent="0.25">
      <c r="A83" t="s">
        <v>670</v>
      </c>
      <c r="B83" t="s">
        <v>670</v>
      </c>
      <c r="C83" t="s">
        <v>671</v>
      </c>
    </row>
    <row r="84" spans="1:3" x14ac:dyDescent="0.25">
      <c r="A84" t="s">
        <v>672</v>
      </c>
      <c r="B84" t="s">
        <v>673</v>
      </c>
      <c r="C84" t="s">
        <v>674</v>
      </c>
    </row>
    <row r="85" spans="1:3" x14ac:dyDescent="0.25">
      <c r="A85" t="s">
        <v>675</v>
      </c>
      <c r="B85" t="s">
        <v>675</v>
      </c>
      <c r="C85" t="s">
        <v>676</v>
      </c>
    </row>
    <row r="86" spans="1:3" x14ac:dyDescent="0.25">
      <c r="A86" t="s">
        <v>677</v>
      </c>
      <c r="B86" t="s">
        <v>678</v>
      </c>
      <c r="C86" t="s">
        <v>679</v>
      </c>
    </row>
    <row r="87" spans="1:3" x14ac:dyDescent="0.25">
      <c r="A87" t="s">
        <v>680</v>
      </c>
      <c r="B87" t="s">
        <v>681</v>
      </c>
      <c r="C87" t="s">
        <v>682</v>
      </c>
    </row>
    <row r="88" spans="1:3" x14ac:dyDescent="0.25">
      <c r="A88" t="s">
        <v>683</v>
      </c>
      <c r="B88" t="s">
        <v>684</v>
      </c>
      <c r="C88" t="s">
        <v>685</v>
      </c>
    </row>
    <row r="89" spans="1:3" x14ac:dyDescent="0.25">
      <c r="A89" t="s">
        <v>686</v>
      </c>
      <c r="B89" t="s">
        <v>687</v>
      </c>
      <c r="C89" t="s">
        <v>688</v>
      </c>
    </row>
    <row r="90" spans="1:3" x14ac:dyDescent="0.25">
      <c r="A90" t="s">
        <v>689</v>
      </c>
      <c r="B90" t="s">
        <v>689</v>
      </c>
      <c r="C90" t="s">
        <v>690</v>
      </c>
    </row>
    <row r="91" spans="1:3" x14ac:dyDescent="0.25">
      <c r="A91" t="s">
        <v>691</v>
      </c>
      <c r="B91" t="s">
        <v>692</v>
      </c>
      <c r="C91" t="s">
        <v>693</v>
      </c>
    </row>
    <row r="92" spans="1:3" x14ac:dyDescent="0.25">
      <c r="A92" t="s">
        <v>694</v>
      </c>
      <c r="B92" t="s">
        <v>695</v>
      </c>
      <c r="C92" t="s">
        <v>696</v>
      </c>
    </row>
    <row r="93" spans="1:3" x14ac:dyDescent="0.25">
      <c r="A93" t="s">
        <v>697</v>
      </c>
      <c r="B93" t="s">
        <v>697</v>
      </c>
      <c r="C93" t="s">
        <v>698</v>
      </c>
    </row>
    <row r="94" spans="1:3" x14ac:dyDescent="0.25">
      <c r="A94" t="s">
        <v>699</v>
      </c>
      <c r="B94" t="s">
        <v>699</v>
      </c>
      <c r="C94" t="s">
        <v>700</v>
      </c>
    </row>
    <row r="95" spans="1:3" x14ac:dyDescent="0.25">
      <c r="A95" t="s">
        <v>701</v>
      </c>
      <c r="B95" t="s">
        <v>702</v>
      </c>
      <c r="C95" t="s">
        <v>703</v>
      </c>
    </row>
    <row r="96" spans="1:3" x14ac:dyDescent="0.25">
      <c r="A96" t="s">
        <v>704</v>
      </c>
      <c r="B96" t="s">
        <v>705</v>
      </c>
      <c r="C96" t="s">
        <v>706</v>
      </c>
    </row>
    <row r="97" spans="1:3" x14ac:dyDescent="0.25">
      <c r="A97" t="s">
        <v>707</v>
      </c>
      <c r="B97" t="s">
        <v>707</v>
      </c>
      <c r="C97" t="s">
        <v>708</v>
      </c>
    </row>
    <row r="98" spans="1:3" x14ac:dyDescent="0.25">
      <c r="A98" t="s">
        <v>709</v>
      </c>
      <c r="B98" t="s">
        <v>710</v>
      </c>
      <c r="C98" t="s">
        <v>711</v>
      </c>
    </row>
    <row r="99" spans="1:3" x14ac:dyDescent="0.25">
      <c r="A99" t="s">
        <v>712</v>
      </c>
      <c r="B99" t="s">
        <v>712</v>
      </c>
      <c r="C99" t="s">
        <v>713</v>
      </c>
    </row>
    <row r="100" spans="1:3" x14ac:dyDescent="0.25">
      <c r="A100" t="s">
        <v>714</v>
      </c>
      <c r="B100" t="s">
        <v>715</v>
      </c>
      <c r="C100" t="s">
        <v>716</v>
      </c>
    </row>
    <row r="101" spans="1:3" x14ac:dyDescent="0.25">
      <c r="A101" t="s">
        <v>717</v>
      </c>
      <c r="B101" t="s">
        <v>718</v>
      </c>
      <c r="C101" t="s">
        <v>719</v>
      </c>
    </row>
    <row r="102" spans="1:3" x14ac:dyDescent="0.25">
      <c r="A102" t="s">
        <v>720</v>
      </c>
      <c r="B102" t="s">
        <v>721</v>
      </c>
      <c r="C102" t="s">
        <v>722</v>
      </c>
    </row>
    <row r="103" spans="1:3" x14ac:dyDescent="0.25">
      <c r="A103" t="s">
        <v>723</v>
      </c>
      <c r="B103" t="s">
        <v>724</v>
      </c>
      <c r="C103" t="s">
        <v>725</v>
      </c>
    </row>
    <row r="104" spans="1:3" x14ac:dyDescent="0.25">
      <c r="A104" t="s">
        <v>726</v>
      </c>
      <c r="B104" t="s">
        <v>727</v>
      </c>
      <c r="C104" t="s">
        <v>728</v>
      </c>
    </row>
    <row r="105" spans="1:3" x14ac:dyDescent="0.25">
      <c r="A105" t="s">
        <v>729</v>
      </c>
      <c r="B105" t="s">
        <v>730</v>
      </c>
      <c r="C105" t="s">
        <v>731</v>
      </c>
    </row>
    <row r="106" spans="1:3" x14ac:dyDescent="0.25">
      <c r="A106" t="s">
        <v>732</v>
      </c>
      <c r="B106" t="s">
        <v>733</v>
      </c>
      <c r="C106" t="s">
        <v>734</v>
      </c>
    </row>
    <row r="107" spans="1:3" x14ac:dyDescent="0.25">
      <c r="A107" t="s">
        <v>735</v>
      </c>
      <c r="B107" t="s">
        <v>736</v>
      </c>
      <c r="C107" t="s">
        <v>737</v>
      </c>
    </row>
    <row r="108" spans="1:3" x14ac:dyDescent="0.25">
      <c r="A108" t="s">
        <v>738</v>
      </c>
      <c r="B108" t="s">
        <v>739</v>
      </c>
      <c r="C108" t="s">
        <v>740</v>
      </c>
    </row>
    <row r="109" spans="1:3" x14ac:dyDescent="0.25">
      <c r="A109" t="s">
        <v>741</v>
      </c>
      <c r="B109" t="s">
        <v>742</v>
      </c>
      <c r="C109" t="s">
        <v>743</v>
      </c>
    </row>
    <row r="110" spans="1:3" x14ac:dyDescent="0.25">
      <c r="A110" t="s">
        <v>744</v>
      </c>
      <c r="B110" t="s">
        <v>744</v>
      </c>
      <c r="C110" t="s">
        <v>745</v>
      </c>
    </row>
    <row r="111" spans="1:3" x14ac:dyDescent="0.25">
      <c r="A111" t="s">
        <v>746</v>
      </c>
      <c r="B111" t="s">
        <v>747</v>
      </c>
      <c r="C111" t="s">
        <v>748</v>
      </c>
    </row>
    <row r="112" spans="1:3" x14ac:dyDescent="0.25">
      <c r="A112" t="s">
        <v>749</v>
      </c>
      <c r="B112" t="s">
        <v>750</v>
      </c>
      <c r="C112" t="s">
        <v>751</v>
      </c>
    </row>
    <row r="113" spans="1:3" x14ac:dyDescent="0.25">
      <c r="A113" t="s">
        <v>752</v>
      </c>
      <c r="B113" t="s">
        <v>753</v>
      </c>
      <c r="C113" t="s">
        <v>754</v>
      </c>
    </row>
    <row r="114" spans="1:3" x14ac:dyDescent="0.25">
      <c r="A114" t="s">
        <v>755</v>
      </c>
      <c r="B114" t="s">
        <v>755</v>
      </c>
      <c r="C114" t="s">
        <v>756</v>
      </c>
    </row>
    <row r="115" spans="1:3" x14ac:dyDescent="0.25">
      <c r="A115" t="s">
        <v>757</v>
      </c>
      <c r="B115" t="s">
        <v>758</v>
      </c>
      <c r="C115" t="s">
        <v>759</v>
      </c>
    </row>
    <row r="116" spans="1:3" x14ac:dyDescent="0.25">
      <c r="A116" t="s">
        <v>760</v>
      </c>
      <c r="B116" t="s">
        <v>761</v>
      </c>
      <c r="C116" t="s">
        <v>762</v>
      </c>
    </row>
    <row r="117" spans="1:3" x14ac:dyDescent="0.25">
      <c r="A117" t="s">
        <v>763</v>
      </c>
      <c r="B117" t="s">
        <v>763</v>
      </c>
      <c r="C117" t="s">
        <v>764</v>
      </c>
    </row>
    <row r="118" spans="1:3" x14ac:dyDescent="0.25">
      <c r="A118" t="s">
        <v>765</v>
      </c>
      <c r="B118" t="s">
        <v>765</v>
      </c>
      <c r="C118" t="s">
        <v>766</v>
      </c>
    </row>
    <row r="119" spans="1:3" x14ac:dyDescent="0.25">
      <c r="A119" t="s">
        <v>767</v>
      </c>
      <c r="B119" t="s">
        <v>767</v>
      </c>
      <c r="C119" t="s">
        <v>768</v>
      </c>
    </row>
    <row r="120" spans="1:3" x14ac:dyDescent="0.25">
      <c r="A120" t="s">
        <v>769</v>
      </c>
      <c r="B120" t="s">
        <v>770</v>
      </c>
      <c r="C120" t="s">
        <v>771</v>
      </c>
    </row>
    <row r="121" spans="1:3" x14ac:dyDescent="0.25">
      <c r="A121" t="s">
        <v>772</v>
      </c>
      <c r="B121" t="s">
        <v>773</v>
      </c>
      <c r="C121" t="s">
        <v>774</v>
      </c>
    </row>
    <row r="122" spans="1:3" x14ac:dyDescent="0.25">
      <c r="A122" t="s">
        <v>775</v>
      </c>
      <c r="B122" t="s">
        <v>775</v>
      </c>
      <c r="C122" t="s">
        <v>776</v>
      </c>
    </row>
    <row r="123" spans="1:3" x14ac:dyDescent="0.25">
      <c r="A123" t="s">
        <v>777</v>
      </c>
      <c r="B123" t="s">
        <v>778</v>
      </c>
      <c r="C123" t="s">
        <v>779</v>
      </c>
    </row>
    <row r="124" spans="1:3" x14ac:dyDescent="0.25">
      <c r="A124" t="s">
        <v>780</v>
      </c>
      <c r="B124" t="s">
        <v>780</v>
      </c>
      <c r="C124" t="s">
        <v>781</v>
      </c>
    </row>
    <row r="125" spans="1:3" x14ac:dyDescent="0.25">
      <c r="A125" t="s">
        <v>782</v>
      </c>
      <c r="B125" t="s">
        <v>783</v>
      </c>
      <c r="C125" t="s">
        <v>784</v>
      </c>
    </row>
    <row r="126" spans="1:3" x14ac:dyDescent="0.25">
      <c r="A126" t="s">
        <v>785</v>
      </c>
      <c r="B126" t="s">
        <v>786</v>
      </c>
      <c r="C126" t="s">
        <v>787</v>
      </c>
    </row>
    <row r="127" spans="1:3" x14ac:dyDescent="0.25">
      <c r="A127" t="s">
        <v>788</v>
      </c>
      <c r="B127" t="s">
        <v>788</v>
      </c>
      <c r="C127" t="s">
        <v>789</v>
      </c>
    </row>
    <row r="128" spans="1:3" x14ac:dyDescent="0.25">
      <c r="A128" t="s">
        <v>790</v>
      </c>
      <c r="B128" t="s">
        <v>791</v>
      </c>
      <c r="C128" t="s">
        <v>792</v>
      </c>
    </row>
    <row r="129" spans="1:3" x14ac:dyDescent="0.25">
      <c r="A129" t="s">
        <v>793</v>
      </c>
      <c r="B129" t="s">
        <v>793</v>
      </c>
      <c r="C129" t="s">
        <v>794</v>
      </c>
    </row>
    <row r="130" spans="1:3" x14ac:dyDescent="0.25">
      <c r="A130" t="s">
        <v>795</v>
      </c>
      <c r="B130" t="s">
        <v>795</v>
      </c>
      <c r="C130" t="s">
        <v>796</v>
      </c>
    </row>
    <row r="131" spans="1:3" x14ac:dyDescent="0.25">
      <c r="A131" t="s">
        <v>797</v>
      </c>
      <c r="B131" t="s">
        <v>798</v>
      </c>
      <c r="C131" t="s">
        <v>799</v>
      </c>
    </row>
    <row r="132" spans="1:3" x14ac:dyDescent="0.25">
      <c r="A132" t="s">
        <v>800</v>
      </c>
      <c r="B132" t="s">
        <v>800</v>
      </c>
      <c r="C132" t="s">
        <v>801</v>
      </c>
    </row>
    <row r="133" spans="1:3" x14ac:dyDescent="0.25">
      <c r="A133" t="s">
        <v>802</v>
      </c>
      <c r="B133" t="s">
        <v>802</v>
      </c>
      <c r="C133" t="s">
        <v>803</v>
      </c>
    </row>
    <row r="134" spans="1:3" x14ac:dyDescent="0.25">
      <c r="A134" t="s">
        <v>804</v>
      </c>
      <c r="B134" t="s">
        <v>805</v>
      </c>
      <c r="C134" t="s">
        <v>806</v>
      </c>
    </row>
    <row r="135" spans="1:3" x14ac:dyDescent="0.25">
      <c r="A135" t="s">
        <v>807</v>
      </c>
      <c r="B135" t="s">
        <v>808</v>
      </c>
      <c r="C135" t="s">
        <v>809</v>
      </c>
    </row>
    <row r="136" spans="1:3" x14ac:dyDescent="0.25">
      <c r="A136" t="s">
        <v>810</v>
      </c>
      <c r="B136" t="s">
        <v>810</v>
      </c>
      <c r="C136" t="s">
        <v>811</v>
      </c>
    </row>
    <row r="137" spans="1:3" x14ac:dyDescent="0.25">
      <c r="A137" t="s">
        <v>812</v>
      </c>
      <c r="B137" t="s">
        <v>813</v>
      </c>
      <c r="C137" t="s">
        <v>814</v>
      </c>
    </row>
    <row r="138" spans="1:3" x14ac:dyDescent="0.25">
      <c r="A138" t="s">
        <v>815</v>
      </c>
      <c r="B138" t="s">
        <v>815</v>
      </c>
      <c r="C138" t="s">
        <v>816</v>
      </c>
    </row>
    <row r="139" spans="1:3" x14ac:dyDescent="0.25">
      <c r="A139" t="s">
        <v>817</v>
      </c>
      <c r="B139" t="s">
        <v>817</v>
      </c>
      <c r="C139" t="s">
        <v>818</v>
      </c>
    </row>
    <row r="140" spans="1:3" x14ac:dyDescent="0.25">
      <c r="A140" t="s">
        <v>819</v>
      </c>
      <c r="B140" t="s">
        <v>820</v>
      </c>
      <c r="C140" t="s">
        <v>821</v>
      </c>
    </row>
    <row r="141" spans="1:3" x14ac:dyDescent="0.25">
      <c r="A141" t="s">
        <v>822</v>
      </c>
      <c r="B141" t="s">
        <v>823</v>
      </c>
      <c r="C141" t="s">
        <v>824</v>
      </c>
    </row>
    <row r="142" spans="1:3" x14ac:dyDescent="0.25">
      <c r="A142" t="s">
        <v>825</v>
      </c>
      <c r="B142" t="s">
        <v>826</v>
      </c>
      <c r="C142" t="s">
        <v>827</v>
      </c>
    </row>
    <row r="143" spans="1:3" x14ac:dyDescent="0.25">
      <c r="A143" t="s">
        <v>828</v>
      </c>
      <c r="B143" t="s">
        <v>829</v>
      </c>
      <c r="C143" t="s">
        <v>830</v>
      </c>
    </row>
    <row r="144" spans="1:3" x14ac:dyDescent="0.25">
      <c r="A144" t="s">
        <v>831</v>
      </c>
      <c r="B144" t="s">
        <v>831</v>
      </c>
      <c r="C144" t="s">
        <v>832</v>
      </c>
    </row>
    <row r="145" spans="1:3" x14ac:dyDescent="0.25">
      <c r="A145" t="s">
        <v>833</v>
      </c>
      <c r="B145" t="s">
        <v>834</v>
      </c>
      <c r="C145" t="s">
        <v>835</v>
      </c>
    </row>
    <row r="146" spans="1:3" x14ac:dyDescent="0.25">
      <c r="A146" t="s">
        <v>836</v>
      </c>
      <c r="B146" t="s">
        <v>836</v>
      </c>
      <c r="C146" t="s">
        <v>837</v>
      </c>
    </row>
    <row r="147" spans="1:3" x14ac:dyDescent="0.25">
      <c r="A147" t="s">
        <v>838</v>
      </c>
      <c r="B147" t="s">
        <v>838</v>
      </c>
      <c r="C147" t="s">
        <v>839</v>
      </c>
    </row>
    <row r="148" spans="1:3" x14ac:dyDescent="0.25">
      <c r="A148" t="s">
        <v>840</v>
      </c>
      <c r="B148" t="s">
        <v>841</v>
      </c>
      <c r="C148" t="s">
        <v>842</v>
      </c>
    </row>
    <row r="149" spans="1:3" x14ac:dyDescent="0.25">
      <c r="A149" t="s">
        <v>843</v>
      </c>
      <c r="B149" t="s">
        <v>843</v>
      </c>
      <c r="C149" t="s">
        <v>844</v>
      </c>
    </row>
    <row r="150" spans="1:3" x14ac:dyDescent="0.25">
      <c r="A150" t="s">
        <v>845</v>
      </c>
      <c r="B150" t="s">
        <v>845</v>
      </c>
      <c r="C150" t="s">
        <v>846</v>
      </c>
    </row>
    <row r="151" spans="1:3" x14ac:dyDescent="0.25">
      <c r="A151" t="s">
        <v>847</v>
      </c>
      <c r="B151" t="s">
        <v>847</v>
      </c>
      <c r="C151" t="s">
        <v>848</v>
      </c>
    </row>
    <row r="152" spans="1:3" x14ac:dyDescent="0.25">
      <c r="A152" t="s">
        <v>849</v>
      </c>
      <c r="B152" t="s">
        <v>849</v>
      </c>
      <c r="C152" t="s">
        <v>850</v>
      </c>
    </row>
    <row r="153" spans="1:3" x14ac:dyDescent="0.25">
      <c r="A153" t="s">
        <v>851</v>
      </c>
      <c r="B153" t="s">
        <v>852</v>
      </c>
      <c r="C153" t="s">
        <v>853</v>
      </c>
    </row>
    <row r="154" spans="1:3" x14ac:dyDescent="0.25">
      <c r="A154" t="s">
        <v>854</v>
      </c>
      <c r="B154" t="s">
        <v>855</v>
      </c>
      <c r="C154" t="s">
        <v>856</v>
      </c>
    </row>
    <row r="155" spans="1:3" x14ac:dyDescent="0.25">
      <c r="A155" t="s">
        <v>857</v>
      </c>
      <c r="B155" t="s">
        <v>857</v>
      </c>
      <c r="C155" t="s">
        <v>858</v>
      </c>
    </row>
    <row r="156" spans="1:3" x14ac:dyDescent="0.25">
      <c r="A156" t="s">
        <v>859</v>
      </c>
      <c r="B156" t="s">
        <v>860</v>
      </c>
      <c r="C156" t="s">
        <v>861</v>
      </c>
    </row>
    <row r="157" spans="1:3" x14ac:dyDescent="0.25">
      <c r="A157" t="s">
        <v>862</v>
      </c>
      <c r="B157" t="s">
        <v>863</v>
      </c>
      <c r="C157" t="s">
        <v>864</v>
      </c>
    </row>
    <row r="158" spans="1:3" x14ac:dyDescent="0.25">
      <c r="A158" t="s">
        <v>865</v>
      </c>
      <c r="B158" t="s">
        <v>865</v>
      </c>
      <c r="C158" t="s">
        <v>866</v>
      </c>
    </row>
    <row r="159" spans="1:3" x14ac:dyDescent="0.25">
      <c r="A159" t="s">
        <v>867</v>
      </c>
      <c r="B159" t="s">
        <v>867</v>
      </c>
      <c r="C159" t="s">
        <v>868</v>
      </c>
    </row>
    <row r="160" spans="1:3" x14ac:dyDescent="0.25">
      <c r="A160" t="s">
        <v>869</v>
      </c>
      <c r="B160" t="s">
        <v>869</v>
      </c>
      <c r="C160" t="s">
        <v>870</v>
      </c>
    </row>
    <row r="161" spans="1:3" x14ac:dyDescent="0.25">
      <c r="A161" t="s">
        <v>871</v>
      </c>
      <c r="B161" t="s">
        <v>872</v>
      </c>
      <c r="C161" t="s">
        <v>873</v>
      </c>
    </row>
    <row r="162" spans="1:3" x14ac:dyDescent="0.25">
      <c r="A162" t="s">
        <v>874</v>
      </c>
      <c r="B162" t="s">
        <v>875</v>
      </c>
      <c r="C162" t="s">
        <v>876</v>
      </c>
    </row>
    <row r="163" spans="1:3" x14ac:dyDescent="0.25">
      <c r="A163" t="s">
        <v>877</v>
      </c>
      <c r="B163" t="s">
        <v>878</v>
      </c>
      <c r="C163" t="s">
        <v>879</v>
      </c>
    </row>
    <row r="164" spans="1:3" x14ac:dyDescent="0.25">
      <c r="A164" t="s">
        <v>880</v>
      </c>
      <c r="B164" t="s">
        <v>881</v>
      </c>
      <c r="C164" t="s">
        <v>882</v>
      </c>
    </row>
    <row r="165" spans="1:3" x14ac:dyDescent="0.25">
      <c r="A165" t="s">
        <v>883</v>
      </c>
      <c r="B165" t="s">
        <v>883</v>
      </c>
      <c r="C165" t="s">
        <v>884</v>
      </c>
    </row>
    <row r="166" spans="1:3" x14ac:dyDescent="0.25">
      <c r="A166" t="s">
        <v>885</v>
      </c>
      <c r="B166" t="s">
        <v>886</v>
      </c>
      <c r="C166" t="s">
        <v>887</v>
      </c>
    </row>
    <row r="167" spans="1:3" x14ac:dyDescent="0.25">
      <c r="A167" t="s">
        <v>888</v>
      </c>
      <c r="B167" t="s">
        <v>889</v>
      </c>
      <c r="C167" t="s">
        <v>890</v>
      </c>
    </row>
    <row r="168" spans="1:3" x14ac:dyDescent="0.25">
      <c r="A168" t="s">
        <v>891</v>
      </c>
      <c r="B168" t="s">
        <v>891</v>
      </c>
      <c r="C168" t="s">
        <v>892</v>
      </c>
    </row>
    <row r="169" spans="1:3" x14ac:dyDescent="0.25">
      <c r="A169" t="s">
        <v>893</v>
      </c>
      <c r="B169" t="s">
        <v>894</v>
      </c>
      <c r="C169" t="s">
        <v>895</v>
      </c>
    </row>
    <row r="170" spans="1:3" x14ac:dyDescent="0.25">
      <c r="A170" t="s">
        <v>896</v>
      </c>
      <c r="B170" t="s">
        <v>896</v>
      </c>
      <c r="C170" t="s">
        <v>897</v>
      </c>
    </row>
    <row r="171" spans="1:3" x14ac:dyDescent="0.25">
      <c r="A171" t="s">
        <v>898</v>
      </c>
      <c r="B171" t="s">
        <v>898</v>
      </c>
      <c r="C171" t="s">
        <v>899</v>
      </c>
    </row>
    <row r="172" spans="1:3" x14ac:dyDescent="0.25">
      <c r="A172" t="s">
        <v>900</v>
      </c>
      <c r="B172" t="s">
        <v>901</v>
      </c>
      <c r="C172" t="s">
        <v>902</v>
      </c>
    </row>
    <row r="173" spans="1:3" x14ac:dyDescent="0.25">
      <c r="A173" t="s">
        <v>903</v>
      </c>
      <c r="B173" t="s">
        <v>903</v>
      </c>
      <c r="C173" t="s">
        <v>904</v>
      </c>
    </row>
    <row r="174" spans="1:3" x14ac:dyDescent="0.25">
      <c r="A174" t="s">
        <v>905</v>
      </c>
      <c r="B174" t="s">
        <v>905</v>
      </c>
      <c r="C174" t="s">
        <v>906</v>
      </c>
    </row>
    <row r="175" spans="1:3" x14ac:dyDescent="0.25">
      <c r="A175" t="s">
        <v>907</v>
      </c>
      <c r="B175" t="s">
        <v>908</v>
      </c>
      <c r="C175" t="s">
        <v>909</v>
      </c>
    </row>
    <row r="176" spans="1:3" x14ac:dyDescent="0.25">
      <c r="A176" t="s">
        <v>910</v>
      </c>
      <c r="B176" t="s">
        <v>911</v>
      </c>
      <c r="C176" t="s">
        <v>912</v>
      </c>
    </row>
    <row r="177" spans="1:3" x14ac:dyDescent="0.25">
      <c r="A177" t="s">
        <v>913</v>
      </c>
      <c r="B177" t="s">
        <v>914</v>
      </c>
      <c r="C177" t="s">
        <v>915</v>
      </c>
    </row>
    <row r="178" spans="1:3" x14ac:dyDescent="0.25">
      <c r="A178" t="s">
        <v>916</v>
      </c>
      <c r="B178" t="s">
        <v>916</v>
      </c>
      <c r="C178" t="s">
        <v>917</v>
      </c>
    </row>
    <row r="179" spans="1:3" x14ac:dyDescent="0.25">
      <c r="A179" t="s">
        <v>918</v>
      </c>
      <c r="B179" t="s">
        <v>918</v>
      </c>
      <c r="C179" t="s">
        <v>919</v>
      </c>
    </row>
    <row r="180" spans="1:3" x14ac:dyDescent="0.25">
      <c r="A180" t="s">
        <v>920</v>
      </c>
      <c r="B180" t="s">
        <v>921</v>
      </c>
      <c r="C180" t="s">
        <v>922</v>
      </c>
    </row>
    <row r="181" spans="1:3" x14ac:dyDescent="0.25">
      <c r="A181" t="s">
        <v>923</v>
      </c>
      <c r="B181" t="s">
        <v>924</v>
      </c>
      <c r="C181" t="s">
        <v>925</v>
      </c>
    </row>
    <row r="182" spans="1:3" x14ac:dyDescent="0.25">
      <c r="A182" t="s">
        <v>926</v>
      </c>
      <c r="B182" t="s">
        <v>927</v>
      </c>
      <c r="C182" t="s">
        <v>928</v>
      </c>
    </row>
    <row r="183" spans="1:3" x14ac:dyDescent="0.25">
      <c r="A183" t="s">
        <v>929</v>
      </c>
      <c r="B183" t="s">
        <v>930</v>
      </c>
      <c r="C183" t="s">
        <v>931</v>
      </c>
    </row>
    <row r="184" spans="1:3" x14ac:dyDescent="0.25">
      <c r="A184" t="s">
        <v>932</v>
      </c>
      <c r="B184" t="s">
        <v>933</v>
      </c>
      <c r="C184" t="s">
        <v>934</v>
      </c>
    </row>
    <row r="185" spans="1:3" x14ac:dyDescent="0.25">
      <c r="A185" t="s">
        <v>935</v>
      </c>
      <c r="B185" t="s">
        <v>936</v>
      </c>
      <c r="C185" t="s">
        <v>937</v>
      </c>
    </row>
    <row r="186" spans="1:3" x14ac:dyDescent="0.25">
      <c r="A186" t="s">
        <v>938</v>
      </c>
      <c r="B186" t="s">
        <v>939</v>
      </c>
      <c r="C186" t="s">
        <v>940</v>
      </c>
    </row>
    <row r="187" spans="1:3" x14ac:dyDescent="0.25">
      <c r="A187" t="s">
        <v>941</v>
      </c>
      <c r="B187" t="s">
        <v>942</v>
      </c>
      <c r="C187" t="s">
        <v>943</v>
      </c>
    </row>
    <row r="188" spans="1:3" x14ac:dyDescent="0.25">
      <c r="A188" t="s">
        <v>944</v>
      </c>
      <c r="B188" t="s">
        <v>945</v>
      </c>
      <c r="C188" t="s">
        <v>946</v>
      </c>
    </row>
    <row r="189" spans="1:3" x14ac:dyDescent="0.25">
      <c r="A189" t="s">
        <v>947</v>
      </c>
      <c r="B189" t="s">
        <v>947</v>
      </c>
      <c r="C189" t="s">
        <v>948</v>
      </c>
    </row>
    <row r="190" spans="1:3" x14ac:dyDescent="0.25">
      <c r="A190" t="s">
        <v>949</v>
      </c>
      <c r="B190" t="s">
        <v>949</v>
      </c>
      <c r="C190" t="s">
        <v>950</v>
      </c>
    </row>
    <row r="191" spans="1:3" x14ac:dyDescent="0.25">
      <c r="A191" t="s">
        <v>951</v>
      </c>
      <c r="B191" t="s">
        <v>952</v>
      </c>
      <c r="C191" t="s">
        <v>953</v>
      </c>
    </row>
    <row r="192" spans="1:3" x14ac:dyDescent="0.25">
      <c r="A192" t="s">
        <v>954</v>
      </c>
      <c r="B192" t="s">
        <v>955</v>
      </c>
      <c r="C192" t="s">
        <v>956</v>
      </c>
    </row>
    <row r="193" spans="1:3" x14ac:dyDescent="0.25">
      <c r="A193" t="s">
        <v>957</v>
      </c>
      <c r="B193" t="s">
        <v>958</v>
      </c>
      <c r="C193" t="s">
        <v>959</v>
      </c>
    </row>
    <row r="194" spans="1:3" x14ac:dyDescent="0.25">
      <c r="A194" t="s">
        <v>960</v>
      </c>
      <c r="B194" t="s">
        <v>961</v>
      </c>
      <c r="C194" t="s">
        <v>962</v>
      </c>
    </row>
    <row r="195" spans="1:3" x14ac:dyDescent="0.25">
      <c r="A195" t="s">
        <v>963</v>
      </c>
      <c r="B195" t="s">
        <v>963</v>
      </c>
      <c r="C195" t="s">
        <v>964</v>
      </c>
    </row>
    <row r="196" spans="1:3" x14ac:dyDescent="0.25">
      <c r="A196" t="s">
        <v>965</v>
      </c>
      <c r="B196" t="s">
        <v>966</v>
      </c>
      <c r="C196" t="s">
        <v>967</v>
      </c>
    </row>
    <row r="197" spans="1:3" x14ac:dyDescent="0.25">
      <c r="A197" t="s">
        <v>968</v>
      </c>
      <c r="B197" t="s">
        <v>969</v>
      </c>
      <c r="C197" t="s">
        <v>970</v>
      </c>
    </row>
    <row r="198" spans="1:3" x14ac:dyDescent="0.25">
      <c r="A198" t="s">
        <v>971</v>
      </c>
      <c r="B198" t="s">
        <v>972</v>
      </c>
      <c r="C198" t="s">
        <v>973</v>
      </c>
    </row>
    <row r="199" spans="1:3" x14ac:dyDescent="0.25">
      <c r="A199" t="s">
        <v>974</v>
      </c>
      <c r="B199" t="s">
        <v>974</v>
      </c>
      <c r="C199" t="s">
        <v>975</v>
      </c>
    </row>
    <row r="200" spans="1:3" x14ac:dyDescent="0.25">
      <c r="A200" t="s">
        <v>976</v>
      </c>
      <c r="B200" t="s">
        <v>977</v>
      </c>
      <c r="C200" t="s">
        <v>978</v>
      </c>
    </row>
    <row r="201" spans="1:3" x14ac:dyDescent="0.25">
      <c r="A201" t="s">
        <v>979</v>
      </c>
      <c r="B201" t="s">
        <v>980</v>
      </c>
      <c r="C201" t="s">
        <v>981</v>
      </c>
    </row>
    <row r="202" spans="1:3" x14ac:dyDescent="0.25">
      <c r="A202" t="s">
        <v>982</v>
      </c>
      <c r="B202" t="s">
        <v>982</v>
      </c>
      <c r="C202" t="s">
        <v>983</v>
      </c>
    </row>
    <row r="203" spans="1:3" x14ac:dyDescent="0.25">
      <c r="A203" t="s">
        <v>984</v>
      </c>
      <c r="B203" t="s">
        <v>985</v>
      </c>
      <c r="C203" t="s">
        <v>986</v>
      </c>
    </row>
    <row r="204" spans="1:3" x14ac:dyDescent="0.25">
      <c r="A204" t="s">
        <v>987</v>
      </c>
      <c r="B204" t="s">
        <v>988</v>
      </c>
      <c r="C204" t="s">
        <v>989</v>
      </c>
    </row>
    <row r="205" spans="1:3" x14ac:dyDescent="0.25">
      <c r="A205" t="s">
        <v>990</v>
      </c>
      <c r="B205" t="s">
        <v>990</v>
      </c>
      <c r="C205" t="s">
        <v>991</v>
      </c>
    </row>
    <row r="206" spans="1:3" x14ac:dyDescent="0.25">
      <c r="A206" t="s">
        <v>992</v>
      </c>
      <c r="B206" t="s">
        <v>993</v>
      </c>
      <c r="C206" t="s">
        <v>994</v>
      </c>
    </row>
    <row r="207" spans="1:3" x14ac:dyDescent="0.25">
      <c r="A207" t="s">
        <v>995</v>
      </c>
      <c r="B207" t="s">
        <v>995</v>
      </c>
      <c r="C207" t="s">
        <v>996</v>
      </c>
    </row>
    <row r="208" spans="1:3" x14ac:dyDescent="0.25">
      <c r="A208" t="s">
        <v>997</v>
      </c>
      <c r="B208" t="s">
        <v>998</v>
      </c>
      <c r="C208" t="s">
        <v>999</v>
      </c>
    </row>
    <row r="209" spans="1:3" x14ac:dyDescent="0.25">
      <c r="A209" t="s">
        <v>1000</v>
      </c>
      <c r="B209" t="s">
        <v>1001</v>
      </c>
      <c r="C209" t="s">
        <v>1002</v>
      </c>
    </row>
    <row r="210" spans="1:3" x14ac:dyDescent="0.25">
      <c r="A210" t="s">
        <v>1003</v>
      </c>
      <c r="B210" t="s">
        <v>1004</v>
      </c>
      <c r="C210" t="s">
        <v>1005</v>
      </c>
    </row>
    <row r="211" spans="1:3" x14ac:dyDescent="0.25">
      <c r="A211" t="s">
        <v>1006</v>
      </c>
      <c r="B211" t="s">
        <v>1007</v>
      </c>
      <c r="C211" t="s">
        <v>1008</v>
      </c>
    </row>
    <row r="212" spans="1:3" x14ac:dyDescent="0.25">
      <c r="A212" t="s">
        <v>1009</v>
      </c>
      <c r="B212" t="s">
        <v>1010</v>
      </c>
      <c r="C212" t="s">
        <v>1011</v>
      </c>
    </row>
    <row r="213" spans="1:3" x14ac:dyDescent="0.25">
      <c r="A213" t="s">
        <v>1012</v>
      </c>
      <c r="B213" t="s">
        <v>1013</v>
      </c>
      <c r="C213" t="s">
        <v>1014</v>
      </c>
    </row>
    <row r="214" spans="1:3" x14ac:dyDescent="0.25">
      <c r="A214" t="s">
        <v>1015</v>
      </c>
      <c r="B214" t="s">
        <v>1015</v>
      </c>
      <c r="C214" t="s">
        <v>1016</v>
      </c>
    </row>
    <row r="215" spans="1:3" x14ac:dyDescent="0.25">
      <c r="A215" t="s">
        <v>1017</v>
      </c>
      <c r="B215" t="s">
        <v>1018</v>
      </c>
      <c r="C215" t="s">
        <v>1019</v>
      </c>
    </row>
    <row r="216" spans="1:3" x14ac:dyDescent="0.25">
      <c r="A216" t="s">
        <v>1020</v>
      </c>
      <c r="B216" t="s">
        <v>1021</v>
      </c>
      <c r="C216" t="s">
        <v>1022</v>
      </c>
    </row>
    <row r="217" spans="1:3" x14ac:dyDescent="0.25">
      <c r="A217" t="s">
        <v>1023</v>
      </c>
      <c r="B217" t="s">
        <v>1024</v>
      </c>
      <c r="C217" t="s">
        <v>1025</v>
      </c>
    </row>
    <row r="218" spans="1:3" x14ac:dyDescent="0.25">
      <c r="A218" t="s">
        <v>1026</v>
      </c>
      <c r="B218" t="s">
        <v>1026</v>
      </c>
      <c r="C218" t="s">
        <v>1027</v>
      </c>
    </row>
    <row r="219" spans="1:3" x14ac:dyDescent="0.25">
      <c r="A219" t="s">
        <v>1028</v>
      </c>
      <c r="B219" t="s">
        <v>1029</v>
      </c>
      <c r="C219" t="s">
        <v>1030</v>
      </c>
    </row>
    <row r="220" spans="1:3" x14ac:dyDescent="0.25">
      <c r="A220" t="s">
        <v>1031</v>
      </c>
      <c r="B220" t="s">
        <v>1032</v>
      </c>
      <c r="C220" t="s">
        <v>1033</v>
      </c>
    </row>
    <row r="221" spans="1:3" x14ac:dyDescent="0.25">
      <c r="A221" t="s">
        <v>1034</v>
      </c>
      <c r="B221" t="s">
        <v>1035</v>
      </c>
      <c r="C221" t="s">
        <v>1036</v>
      </c>
    </row>
    <row r="222" spans="1:3" x14ac:dyDescent="0.25">
      <c r="A222" t="s">
        <v>1037</v>
      </c>
      <c r="B222" t="s">
        <v>1038</v>
      </c>
      <c r="C222" t="s">
        <v>1039</v>
      </c>
    </row>
    <row r="223" spans="1:3" x14ac:dyDescent="0.25">
      <c r="A223" t="s">
        <v>1040</v>
      </c>
      <c r="B223" t="s">
        <v>1040</v>
      </c>
      <c r="C223" t="s">
        <v>1041</v>
      </c>
    </row>
    <row r="224" spans="1:3" x14ac:dyDescent="0.25">
      <c r="A224" t="s">
        <v>1042</v>
      </c>
      <c r="B224" t="s">
        <v>1043</v>
      </c>
      <c r="C224" t="s">
        <v>1044</v>
      </c>
    </row>
    <row r="225" spans="1:3" x14ac:dyDescent="0.25">
      <c r="A225" t="s">
        <v>1045</v>
      </c>
      <c r="B225" t="s">
        <v>1045</v>
      </c>
      <c r="C225" t="s">
        <v>1046</v>
      </c>
    </row>
    <row r="226" spans="1:3" x14ac:dyDescent="0.25">
      <c r="A226" t="s">
        <v>1047</v>
      </c>
      <c r="B226" t="s">
        <v>1047</v>
      </c>
      <c r="C226" t="s">
        <v>1048</v>
      </c>
    </row>
    <row r="227" spans="1:3" x14ac:dyDescent="0.25">
      <c r="A227" t="s">
        <v>1049</v>
      </c>
      <c r="B227" t="s">
        <v>1049</v>
      </c>
      <c r="C227" t="s">
        <v>1050</v>
      </c>
    </row>
    <row r="228" spans="1:3" x14ac:dyDescent="0.25">
      <c r="A228" t="s">
        <v>1051</v>
      </c>
      <c r="B228" t="s">
        <v>1051</v>
      </c>
      <c r="C228" t="s">
        <v>1052</v>
      </c>
    </row>
    <row r="229" spans="1:3" x14ac:dyDescent="0.25">
      <c r="A229" t="s">
        <v>1053</v>
      </c>
      <c r="B229" t="s">
        <v>1054</v>
      </c>
      <c r="C229" t="s">
        <v>1055</v>
      </c>
    </row>
    <row r="230" spans="1:3" x14ac:dyDescent="0.25">
      <c r="A230" t="s">
        <v>1056</v>
      </c>
      <c r="B230" t="s">
        <v>1057</v>
      </c>
      <c r="C230" t="s">
        <v>1058</v>
      </c>
    </row>
    <row r="231" spans="1:3" x14ac:dyDescent="0.25">
      <c r="A231" t="s">
        <v>1059</v>
      </c>
      <c r="B231" t="s">
        <v>1060</v>
      </c>
      <c r="C231" t="s">
        <v>1061</v>
      </c>
    </row>
    <row r="232" spans="1:3" x14ac:dyDescent="0.25">
      <c r="A232" t="s">
        <v>1062</v>
      </c>
      <c r="B232" t="s">
        <v>1063</v>
      </c>
      <c r="C232" t="s">
        <v>1064</v>
      </c>
    </row>
    <row r="233" spans="1:3" x14ac:dyDescent="0.25">
      <c r="A233" t="s">
        <v>1065</v>
      </c>
      <c r="B233" t="s">
        <v>1066</v>
      </c>
      <c r="C233" t="s">
        <v>1067</v>
      </c>
    </row>
    <row r="234" spans="1:3" x14ac:dyDescent="0.25">
      <c r="A234" t="s">
        <v>1068</v>
      </c>
      <c r="B234" t="s">
        <v>1068</v>
      </c>
      <c r="C234" t="s">
        <v>1069</v>
      </c>
    </row>
    <row r="235" spans="1:3" x14ac:dyDescent="0.25">
      <c r="A235" t="s">
        <v>1070</v>
      </c>
      <c r="B235" t="s">
        <v>1071</v>
      </c>
      <c r="C235" t="s">
        <v>1072</v>
      </c>
    </row>
    <row r="236" spans="1:3" x14ac:dyDescent="0.25">
      <c r="A236" t="s">
        <v>1073</v>
      </c>
      <c r="B236" t="s">
        <v>1073</v>
      </c>
      <c r="C236" t="s">
        <v>1074</v>
      </c>
    </row>
    <row r="237" spans="1:3" x14ac:dyDescent="0.25">
      <c r="A237" t="s">
        <v>1075</v>
      </c>
      <c r="B237" t="s">
        <v>1075</v>
      </c>
      <c r="C237" t="s">
        <v>1076</v>
      </c>
    </row>
    <row r="238" spans="1:3" x14ac:dyDescent="0.25">
      <c r="A238" t="s">
        <v>1077</v>
      </c>
      <c r="B238" t="s">
        <v>1077</v>
      </c>
      <c r="C238" t="s">
        <v>1078</v>
      </c>
    </row>
    <row r="239" spans="1:3" x14ac:dyDescent="0.25">
      <c r="A239" t="s">
        <v>1079</v>
      </c>
      <c r="B239" t="s">
        <v>1080</v>
      </c>
      <c r="C239" t="s">
        <v>1081</v>
      </c>
    </row>
    <row r="240" spans="1:3" x14ac:dyDescent="0.25">
      <c r="A240" t="s">
        <v>1082</v>
      </c>
      <c r="B240" t="s">
        <v>1082</v>
      </c>
      <c r="C240" t="s">
        <v>1083</v>
      </c>
    </row>
    <row r="241" spans="1:3" x14ac:dyDescent="0.25">
      <c r="A241" t="s">
        <v>1084</v>
      </c>
      <c r="B241" t="s">
        <v>1084</v>
      </c>
      <c r="C241" t="s">
        <v>1085</v>
      </c>
    </row>
    <row r="242" spans="1:3" x14ac:dyDescent="0.25">
      <c r="A242" t="s">
        <v>1086</v>
      </c>
      <c r="B242" t="s">
        <v>1087</v>
      </c>
      <c r="C242" t="s">
        <v>1088</v>
      </c>
    </row>
    <row r="243" spans="1:3" x14ac:dyDescent="0.25">
      <c r="A243" t="s">
        <v>1089</v>
      </c>
      <c r="B243" t="s">
        <v>1089</v>
      </c>
      <c r="C243" t="s">
        <v>1090</v>
      </c>
    </row>
    <row r="244" spans="1:3" x14ac:dyDescent="0.25">
      <c r="A244" t="s">
        <v>1091</v>
      </c>
      <c r="B244" t="s">
        <v>1092</v>
      </c>
      <c r="C244" t="s">
        <v>1093</v>
      </c>
    </row>
    <row r="245" spans="1:3" x14ac:dyDescent="0.25">
      <c r="A245" t="s">
        <v>1094</v>
      </c>
      <c r="B245" t="s">
        <v>1094</v>
      </c>
      <c r="C245" t="s">
        <v>1095</v>
      </c>
    </row>
    <row r="246" spans="1:3" x14ac:dyDescent="0.25">
      <c r="A246" t="s">
        <v>1096</v>
      </c>
      <c r="B246" t="s">
        <v>1097</v>
      </c>
      <c r="C246" t="s">
        <v>1098</v>
      </c>
    </row>
    <row r="247" spans="1:3" x14ac:dyDescent="0.25">
      <c r="A247" t="s">
        <v>1099</v>
      </c>
      <c r="B247" t="s">
        <v>1100</v>
      </c>
      <c r="C247" t="s">
        <v>1101</v>
      </c>
    </row>
    <row r="248" spans="1:3" x14ac:dyDescent="0.25">
      <c r="A248" t="s">
        <v>1102</v>
      </c>
      <c r="B248" t="s">
        <v>1102</v>
      </c>
      <c r="C248" t="s">
        <v>1103</v>
      </c>
    </row>
    <row r="249" spans="1:3" x14ac:dyDescent="0.25">
      <c r="A249" t="s">
        <v>1104</v>
      </c>
      <c r="B249" t="s">
        <v>1105</v>
      </c>
      <c r="C249" t="s">
        <v>1106</v>
      </c>
    </row>
    <row r="250" spans="1:3" x14ac:dyDescent="0.25">
      <c r="A250" t="s">
        <v>1107</v>
      </c>
      <c r="B250" t="s">
        <v>1108</v>
      </c>
      <c r="C250" t="s">
        <v>1109</v>
      </c>
    </row>
    <row r="251" spans="1:3" x14ac:dyDescent="0.25">
      <c r="A251" t="s">
        <v>1110</v>
      </c>
      <c r="B251" t="s">
        <v>1111</v>
      </c>
      <c r="C251" t="s">
        <v>1112</v>
      </c>
    </row>
    <row r="252" spans="1:3" x14ac:dyDescent="0.25">
      <c r="A252" t="s">
        <v>1113</v>
      </c>
      <c r="B252" t="s">
        <v>1114</v>
      </c>
      <c r="C252" t="s">
        <v>1115</v>
      </c>
    </row>
    <row r="253" spans="1:3" x14ac:dyDescent="0.25">
      <c r="A253" t="s">
        <v>1116</v>
      </c>
      <c r="B253" t="s">
        <v>1117</v>
      </c>
      <c r="C253" t="s">
        <v>1118</v>
      </c>
    </row>
    <row r="254" spans="1:3" x14ac:dyDescent="0.25">
      <c r="A254" t="s">
        <v>1119</v>
      </c>
      <c r="B254" t="s">
        <v>1120</v>
      </c>
      <c r="C254" t="s">
        <v>1121</v>
      </c>
    </row>
  </sheetData>
  <autoFilter ref="A2:C2">
    <sortState ref="A3:C254">
      <sortCondition ref="A2"/>
    </sortState>
  </autoFilter>
  <mergeCells count="1">
    <mergeCell ref="A1:C1"/>
  </mergeCells>
  <phoneticPr fontId="2" type="noConversion"/>
  <conditionalFormatting sqref="A3:C254">
    <cfRule type="expression" dxfId="9" priority="1" stopIfTrue="1">
      <formula>ROW()=EVEN(ROW())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&amp;L&amp;"Arial"&amp;8&amp;K000000INTERNAL&amp;1#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499984740745262"/>
    <outlinePr summaryBelow="0" summaryRight="0"/>
  </sheetPr>
  <dimension ref="A1:D60"/>
  <sheetViews>
    <sheetView workbookViewId="0">
      <selection sqref="A1:C1"/>
    </sheetView>
  </sheetViews>
  <sheetFormatPr baseColWidth="10" defaultColWidth="11.453125" defaultRowHeight="12.5" x14ac:dyDescent="0.25"/>
  <cols>
    <col min="1" max="1" width="28.54296875" customWidth="1"/>
    <col min="2" max="2" width="16.7265625" customWidth="1"/>
    <col min="3" max="3" width="125.453125" customWidth="1"/>
    <col min="4" max="4" width="4.453125" customWidth="1"/>
  </cols>
  <sheetData>
    <row r="1" spans="1:3" s="3" customFormat="1" ht="23" x14ac:dyDescent="0.45">
      <c r="A1" s="1286" t="s">
        <v>1122</v>
      </c>
      <c r="B1" s="1286"/>
      <c r="C1" s="1289"/>
    </row>
    <row r="2" spans="1:3" s="4" customFormat="1" ht="15.5" x14ac:dyDescent="0.25">
      <c r="A2" s="1290" t="s">
        <v>1123</v>
      </c>
      <c r="B2" s="1290"/>
      <c r="C2" s="1290"/>
    </row>
    <row r="3" spans="1:3" s="4" customFormat="1" ht="18" customHeight="1" x14ac:dyDescent="0.25">
      <c r="A3" s="1291" t="s">
        <v>1124</v>
      </c>
      <c r="B3" s="1291"/>
      <c r="C3" s="1291"/>
    </row>
    <row r="4" spans="1:3" s="6" customFormat="1" ht="12.75" customHeight="1" x14ac:dyDescent="0.25">
      <c r="A4" s="5" t="s">
        <v>1125</v>
      </c>
      <c r="B4" s="84"/>
      <c r="C4" s="84" t="s">
        <v>1126</v>
      </c>
    </row>
    <row r="5" spans="1:3" s="6" customFormat="1" ht="171" customHeight="1" x14ac:dyDescent="0.25">
      <c r="A5" s="5" t="s">
        <v>1127</v>
      </c>
      <c r="B5" s="84"/>
      <c r="C5" s="84" t="s">
        <v>1128</v>
      </c>
    </row>
    <row r="6" spans="1:3" s="6" customFormat="1" ht="12.75" customHeight="1" x14ac:dyDescent="0.25">
      <c r="A6" s="5" t="s">
        <v>1129</v>
      </c>
      <c r="B6" s="84"/>
      <c r="C6" s="84" t="s">
        <v>1130</v>
      </c>
    </row>
    <row r="7" spans="1:3" s="6" customFormat="1" ht="12.75" customHeight="1" x14ac:dyDescent="0.25">
      <c r="A7" s="5" t="s">
        <v>1131</v>
      </c>
      <c r="B7" s="84"/>
      <c r="C7" s="84" t="s">
        <v>1132</v>
      </c>
    </row>
    <row r="8" spans="1:3" s="6" customFormat="1" ht="12.75" customHeight="1" x14ac:dyDescent="0.25">
      <c r="A8" s="5" t="s">
        <v>1133</v>
      </c>
      <c r="B8" s="84"/>
      <c r="C8" s="84" t="s">
        <v>1134</v>
      </c>
    </row>
    <row r="9" spans="1:3" s="6" customFormat="1" ht="12.75" customHeight="1" x14ac:dyDescent="0.25">
      <c r="A9" s="5" t="s">
        <v>1135</v>
      </c>
      <c r="B9" s="84"/>
      <c r="C9" s="84" t="s">
        <v>1136</v>
      </c>
    </row>
    <row r="10" spans="1:3" s="6" customFormat="1" ht="12.75" customHeight="1" x14ac:dyDescent="0.25">
      <c r="A10" s="5" t="s">
        <v>1137</v>
      </c>
      <c r="B10" s="84"/>
      <c r="C10" s="84" t="s">
        <v>1138</v>
      </c>
    </row>
    <row r="11" spans="1:3" s="6" customFormat="1" ht="12.75" customHeight="1" x14ac:dyDescent="0.25">
      <c r="A11" s="5" t="s">
        <v>1139</v>
      </c>
      <c r="B11" s="84"/>
      <c r="C11" s="84" t="s">
        <v>1140</v>
      </c>
    </row>
    <row r="12" spans="1:3" s="6" customFormat="1" ht="13" x14ac:dyDescent="0.25">
      <c r="A12" s="5" t="s">
        <v>1141</v>
      </c>
      <c r="B12" s="84"/>
      <c r="C12" s="84" t="s">
        <v>1142</v>
      </c>
    </row>
    <row r="13" spans="1:3" s="6" customFormat="1" ht="12.75" customHeight="1" x14ac:dyDescent="0.25">
      <c r="A13" s="5" t="s">
        <v>1143</v>
      </c>
      <c r="B13" s="84"/>
      <c r="C13" s="84" t="s">
        <v>1144</v>
      </c>
    </row>
    <row r="14" spans="1:3" s="6" customFormat="1" ht="12.75" customHeight="1" x14ac:dyDescent="0.25">
      <c r="A14" s="5" t="s">
        <v>1145</v>
      </c>
      <c r="B14" s="84"/>
      <c r="C14" s="84" t="s">
        <v>1146</v>
      </c>
    </row>
    <row r="15" spans="1:3" s="6" customFormat="1" ht="12.75" customHeight="1" x14ac:dyDescent="0.25">
      <c r="A15" s="5" t="s">
        <v>1147</v>
      </c>
      <c r="B15" s="84"/>
      <c r="C15" s="84" t="s">
        <v>1148</v>
      </c>
    </row>
    <row r="16" spans="1:3" s="6" customFormat="1" ht="12.75" customHeight="1" x14ac:dyDescent="0.25">
      <c r="A16" s="5" t="s">
        <v>1149</v>
      </c>
      <c r="B16" s="84"/>
      <c r="C16" s="84" t="s">
        <v>1150</v>
      </c>
    </row>
    <row r="17" spans="1:3" s="6" customFormat="1" ht="12.75" customHeight="1" x14ac:dyDescent="0.25">
      <c r="A17" s="5" t="s">
        <v>1151</v>
      </c>
      <c r="B17" s="84"/>
      <c r="C17" s="84" t="s">
        <v>1152</v>
      </c>
    </row>
    <row r="18" spans="1:3" s="6" customFormat="1" ht="12.75" customHeight="1" x14ac:dyDescent="0.25">
      <c r="A18" s="5" t="s">
        <v>1153</v>
      </c>
      <c r="B18" s="84"/>
      <c r="C18" s="84"/>
    </row>
    <row r="19" spans="1:3" s="6" customFormat="1" ht="12.75" customHeight="1" x14ac:dyDescent="0.25">
      <c r="A19" s="5" t="s">
        <v>1154</v>
      </c>
      <c r="B19" s="84"/>
      <c r="C19" s="84"/>
    </row>
    <row r="20" spans="1:3" s="6" customFormat="1" ht="12.75" customHeight="1" x14ac:dyDescent="0.25">
      <c r="A20" s="5" t="s">
        <v>1155</v>
      </c>
      <c r="B20" s="84"/>
      <c r="C20" s="84"/>
    </row>
    <row r="21" spans="1:3" s="6" customFormat="1" ht="12.75" customHeight="1" x14ac:dyDescent="0.25">
      <c r="A21" s="5" t="s">
        <v>1156</v>
      </c>
      <c r="B21" s="84"/>
      <c r="C21" s="84"/>
    </row>
    <row r="22" spans="1:3" s="6" customFormat="1" ht="12.75" customHeight="1" x14ac:dyDescent="0.25">
      <c r="A22" s="5" t="s">
        <v>1157</v>
      </c>
      <c r="B22" s="84"/>
      <c r="C22" s="84"/>
    </row>
    <row r="23" spans="1:3" s="6" customFormat="1" ht="12.75" customHeight="1" x14ac:dyDescent="0.25">
      <c r="A23" s="5" t="s">
        <v>1158</v>
      </c>
      <c r="B23" s="84"/>
      <c r="C23" s="84"/>
    </row>
    <row r="24" spans="1:3" s="6" customFormat="1" ht="12.75" customHeight="1" x14ac:dyDescent="0.25">
      <c r="A24" s="5" t="s">
        <v>1159</v>
      </c>
      <c r="B24" s="84"/>
      <c r="C24" s="84"/>
    </row>
    <row r="25" spans="1:3" s="6" customFormat="1" ht="13.5" customHeight="1" thickBot="1" x14ac:dyDescent="0.3">
      <c r="A25" s="5" t="s">
        <v>1160</v>
      </c>
      <c r="B25" s="84"/>
      <c r="C25" s="84"/>
    </row>
    <row r="26" spans="1:3" s="4" customFormat="1" ht="17.5" x14ac:dyDescent="0.25">
      <c r="A26" s="1288" t="s">
        <v>1161</v>
      </c>
      <c r="B26" s="1288"/>
      <c r="C26" s="1288"/>
    </row>
    <row r="27" spans="1:3" s="6" customFormat="1" ht="167.25" customHeight="1" x14ac:dyDescent="0.25">
      <c r="A27" s="5"/>
      <c r="B27" s="84"/>
      <c r="C27" s="84" t="s">
        <v>1162</v>
      </c>
    </row>
    <row r="28" spans="1:3" s="6" customFormat="1" ht="13" x14ac:dyDescent="0.25">
      <c r="A28" s="5" t="s">
        <v>1163</v>
      </c>
      <c r="B28" s="5"/>
      <c r="C28" s="84" t="s">
        <v>1164</v>
      </c>
    </row>
    <row r="29" spans="1:3" s="6" customFormat="1" ht="13" x14ac:dyDescent="0.25">
      <c r="A29" s="5" t="s">
        <v>48</v>
      </c>
      <c r="B29" s="5"/>
      <c r="C29" s="84" t="s">
        <v>1165</v>
      </c>
    </row>
    <row r="30" spans="1:3" s="6" customFormat="1" ht="13" x14ac:dyDescent="0.25">
      <c r="A30" s="5" t="s">
        <v>1166</v>
      </c>
      <c r="B30" s="5"/>
      <c r="C30" s="84" t="s">
        <v>1167</v>
      </c>
    </row>
    <row r="31" spans="1:3" s="6" customFormat="1" ht="13" x14ac:dyDescent="0.25">
      <c r="A31" s="5" t="s">
        <v>82</v>
      </c>
      <c r="B31" s="84" t="s">
        <v>1168</v>
      </c>
      <c r="C31" s="84" t="s">
        <v>1169</v>
      </c>
    </row>
    <row r="32" spans="1:3" s="6" customFormat="1" ht="13" x14ac:dyDescent="0.25">
      <c r="A32" s="5" t="s">
        <v>23</v>
      </c>
      <c r="B32" s="84" t="s">
        <v>1168</v>
      </c>
      <c r="C32" s="84" t="s">
        <v>1170</v>
      </c>
    </row>
    <row r="33" spans="1:4" s="6" customFormat="1" ht="13" x14ac:dyDescent="0.25">
      <c r="A33" s="5" t="s">
        <v>40</v>
      </c>
      <c r="B33" s="84" t="s">
        <v>1168</v>
      </c>
      <c r="C33" s="84" t="s">
        <v>1171</v>
      </c>
      <c r="D33" s="84"/>
    </row>
    <row r="34" spans="1:4" s="3" customFormat="1" ht="15.5" x14ac:dyDescent="0.35">
      <c r="A34" s="5" t="s">
        <v>1172</v>
      </c>
      <c r="B34" s="84" t="s">
        <v>1168</v>
      </c>
      <c r="C34" s="84" t="s">
        <v>1173</v>
      </c>
      <c r="D34" s="7"/>
    </row>
    <row r="35" spans="1:4" s="3" customFormat="1" ht="16" collapsed="1" thickBot="1" x14ac:dyDescent="0.4">
      <c r="A35" s="5"/>
      <c r="B35" s="84"/>
      <c r="C35" s="84"/>
      <c r="D35" s="7"/>
    </row>
    <row r="36" spans="1:4" s="4" customFormat="1" ht="17.5" x14ac:dyDescent="0.25">
      <c r="A36" s="1288" t="s">
        <v>23</v>
      </c>
      <c r="B36" s="1288"/>
      <c r="C36" s="1288"/>
    </row>
    <row r="37" spans="1:4" s="6" customFormat="1" ht="108.75" customHeight="1" x14ac:dyDescent="0.25">
      <c r="A37" s="5"/>
      <c r="B37" s="84"/>
      <c r="C37" s="84" t="s">
        <v>1174</v>
      </c>
      <c r="D37" s="84"/>
    </row>
    <row r="38" spans="1:4" s="6" customFormat="1" ht="13" x14ac:dyDescent="0.25">
      <c r="A38" s="5" t="s">
        <v>47</v>
      </c>
      <c r="B38" s="5"/>
      <c r="C38" s="84" t="s">
        <v>1175</v>
      </c>
      <c r="D38" s="84"/>
    </row>
    <row r="39" spans="1:4" s="6" customFormat="1" ht="13" x14ac:dyDescent="0.25">
      <c r="A39" s="5" t="s">
        <v>48</v>
      </c>
      <c r="B39" s="5"/>
      <c r="C39" s="84" t="s">
        <v>1176</v>
      </c>
      <c r="D39" s="84"/>
    </row>
    <row r="40" spans="1:4" s="6" customFormat="1" ht="13" x14ac:dyDescent="0.25">
      <c r="A40" s="5" t="s">
        <v>49</v>
      </c>
      <c r="B40" s="5"/>
      <c r="C40" s="84" t="s">
        <v>1177</v>
      </c>
      <c r="D40" s="84"/>
    </row>
    <row r="41" spans="1:4" s="6" customFormat="1" ht="13" x14ac:dyDescent="0.25">
      <c r="A41" s="5" t="s">
        <v>43</v>
      </c>
      <c r="B41" s="5"/>
      <c r="C41" s="84" t="s">
        <v>1178</v>
      </c>
      <c r="D41" s="84"/>
    </row>
    <row r="42" spans="1:4" s="6" customFormat="1" ht="13" x14ac:dyDescent="0.25">
      <c r="A42" s="5" t="s">
        <v>44</v>
      </c>
      <c r="B42" s="5"/>
      <c r="C42" s="84" t="s">
        <v>1179</v>
      </c>
      <c r="D42" s="84"/>
    </row>
    <row r="43" spans="1:4" s="6" customFormat="1" ht="13" x14ac:dyDescent="0.25">
      <c r="A43" s="5" t="s">
        <v>50</v>
      </c>
      <c r="B43" s="5"/>
      <c r="C43" s="84" t="s">
        <v>1180</v>
      </c>
      <c r="D43" s="84"/>
    </row>
    <row r="44" spans="1:4" s="6" customFormat="1" ht="13" x14ac:dyDescent="0.25">
      <c r="A44" s="5" t="s">
        <v>45</v>
      </c>
      <c r="B44" s="84" t="s">
        <v>1168</v>
      </c>
      <c r="C44" s="84" t="s">
        <v>1181</v>
      </c>
      <c r="D44" s="84"/>
    </row>
    <row r="45" spans="1:4" s="6" customFormat="1" ht="13.5" thickBot="1" x14ac:dyDescent="0.3">
      <c r="A45" s="5"/>
      <c r="B45" s="5"/>
      <c r="C45" s="84"/>
      <c r="D45" s="84"/>
    </row>
    <row r="46" spans="1:4" s="4" customFormat="1" ht="17.5" x14ac:dyDescent="0.25">
      <c r="A46" s="1288" t="s">
        <v>40</v>
      </c>
      <c r="B46" s="1288"/>
      <c r="C46" s="1288"/>
    </row>
    <row r="47" spans="1:4" s="6" customFormat="1" ht="173.25" customHeight="1" x14ac:dyDescent="0.25">
      <c r="A47" s="5"/>
      <c r="B47" s="84"/>
      <c r="C47" s="84" t="s">
        <v>1182</v>
      </c>
      <c r="D47" s="84"/>
    </row>
    <row r="48" spans="1:4" s="3" customFormat="1" ht="15.5" x14ac:dyDescent="0.35">
      <c r="A48" s="5" t="s">
        <v>86</v>
      </c>
      <c r="B48" s="5"/>
      <c r="C48" s="84" t="s">
        <v>1183</v>
      </c>
      <c r="D48" s="7"/>
    </row>
    <row r="49" spans="1:4" s="3" customFormat="1" ht="15.5" x14ac:dyDescent="0.35">
      <c r="A49" s="5" t="s">
        <v>47</v>
      </c>
      <c r="B49" s="5"/>
      <c r="C49" s="84" t="s">
        <v>1184</v>
      </c>
      <c r="D49" s="7"/>
    </row>
    <row r="50" spans="1:4" s="3" customFormat="1" ht="15.5" x14ac:dyDescent="0.35">
      <c r="A50" s="5" t="s">
        <v>49</v>
      </c>
      <c r="B50" s="5"/>
      <c r="C50" s="84" t="s">
        <v>1185</v>
      </c>
      <c r="D50" s="7"/>
    </row>
    <row r="51" spans="1:4" s="3" customFormat="1" ht="15.5" x14ac:dyDescent="0.35">
      <c r="A51" s="5" t="s">
        <v>88</v>
      </c>
      <c r="B51" s="5"/>
      <c r="C51" s="84" t="s">
        <v>1186</v>
      </c>
      <c r="D51" s="7"/>
    </row>
    <row r="52" spans="1:4" s="3" customFormat="1" ht="15.5" x14ac:dyDescent="0.35">
      <c r="A52" s="5" t="s">
        <v>1187</v>
      </c>
      <c r="B52" s="5"/>
      <c r="C52" s="84" t="s">
        <v>1188</v>
      </c>
      <c r="D52" s="7"/>
    </row>
    <row r="53" spans="1:4" s="3" customFormat="1" ht="15.5" x14ac:dyDescent="0.35">
      <c r="A53" s="5" t="s">
        <v>82</v>
      </c>
      <c r="B53" s="5"/>
      <c r="C53" s="84" t="s">
        <v>1189</v>
      </c>
      <c r="D53" s="7"/>
    </row>
    <row r="54" spans="1:4" s="3" customFormat="1" ht="15.5" x14ac:dyDescent="0.35">
      <c r="A54" s="5" t="s">
        <v>83</v>
      </c>
      <c r="B54" s="5"/>
      <c r="C54" s="84" t="s">
        <v>1190</v>
      </c>
      <c r="D54" s="7"/>
    </row>
    <row r="55" spans="1:4" s="3" customFormat="1" ht="15.5" x14ac:dyDescent="0.35">
      <c r="A55" s="5" t="s">
        <v>40</v>
      </c>
      <c r="B55" s="84" t="s">
        <v>1168</v>
      </c>
      <c r="C55" s="84" t="s">
        <v>1191</v>
      </c>
      <c r="D55" s="7"/>
    </row>
    <row r="56" spans="1:4" s="3" customFormat="1" ht="15.5" x14ac:dyDescent="0.35">
      <c r="A56" s="5" t="s">
        <v>1192</v>
      </c>
      <c r="B56" s="84" t="s">
        <v>1168</v>
      </c>
      <c r="C56" s="84" t="s">
        <v>1193</v>
      </c>
      <c r="D56" s="7"/>
    </row>
    <row r="57" spans="1:4" s="3" customFormat="1" ht="15.5" x14ac:dyDescent="0.35">
      <c r="A57" s="5" t="s">
        <v>85</v>
      </c>
      <c r="B57" s="84" t="s">
        <v>1168</v>
      </c>
      <c r="C57" s="84" t="s">
        <v>1194</v>
      </c>
      <c r="D57" s="7"/>
    </row>
    <row r="58" spans="1:4" s="3" customFormat="1" ht="15.5" x14ac:dyDescent="0.35">
      <c r="A58" s="5"/>
      <c r="B58" s="84"/>
      <c r="C58" s="84"/>
      <c r="D58" s="7"/>
    </row>
    <row r="59" spans="1:4" ht="13" x14ac:dyDescent="0.25">
      <c r="A59" s="5"/>
      <c r="B59" s="84"/>
      <c r="C59" s="84"/>
    </row>
    <row r="60" spans="1:4" ht="13" x14ac:dyDescent="0.25">
      <c r="A60" s="1287" t="s">
        <v>1195</v>
      </c>
      <c r="B60" s="1287"/>
      <c r="C60" s="1287"/>
    </row>
  </sheetData>
  <mergeCells count="7">
    <mergeCell ref="A60:C60"/>
    <mergeCell ref="A36:C36"/>
    <mergeCell ref="A46:C46"/>
    <mergeCell ref="A1:C1"/>
    <mergeCell ref="A2:C2"/>
    <mergeCell ref="A3:C3"/>
    <mergeCell ref="A26:C26"/>
  </mergeCells>
  <phoneticPr fontId="2" type="noConversion"/>
  <conditionalFormatting sqref="A37:C45 A27:C35 A4:C25 A47:C59">
    <cfRule type="expression" dxfId="8" priority="2" stopIfTrue="1">
      <formula>ROW()=EVEN(ROW())</formula>
    </cfRule>
  </conditionalFormatting>
  <pageMargins left="0.78740157499999996" right="0.78740157499999996" top="0.984251969" bottom="0.984251969" header="0.4921259845" footer="0.4921259845"/>
  <pageSetup paperSize="9" scale="75" fitToHeight="3" orientation="landscape" r:id="rId1"/>
  <headerFooter alignWithMargins="0">
    <oddHeader>&amp;L&amp;"Arial"&amp;8&amp;K000000INTERNAL&amp;1#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outlinePr summaryBelow="0" summaryRight="0"/>
  </sheetPr>
  <dimension ref="A1:D58"/>
  <sheetViews>
    <sheetView workbookViewId="0">
      <selection sqref="A1:C1"/>
    </sheetView>
  </sheetViews>
  <sheetFormatPr baseColWidth="10" defaultColWidth="11.453125" defaultRowHeight="12.5" x14ac:dyDescent="0.25"/>
  <cols>
    <col min="1" max="1" width="32.453125" style="55" customWidth="1"/>
    <col min="2" max="2" width="16.7265625" style="55" customWidth="1"/>
    <col min="3" max="3" width="125.453125" style="55" customWidth="1"/>
    <col min="4" max="4" width="4.54296875" style="55" customWidth="1"/>
    <col min="5" max="16384" width="11.453125" style="55"/>
  </cols>
  <sheetData>
    <row r="1" spans="1:3" s="50" customFormat="1" ht="23" x14ac:dyDescent="0.45">
      <c r="A1" s="1293" t="s">
        <v>1196</v>
      </c>
      <c r="B1" s="1293"/>
      <c r="C1" s="1294"/>
    </row>
    <row r="2" spans="1:3" s="51" customFormat="1" ht="15.5" x14ac:dyDescent="0.25">
      <c r="A2" s="1295" t="s">
        <v>1197</v>
      </c>
      <c r="B2" s="1295"/>
      <c r="C2" s="1295"/>
    </row>
    <row r="3" spans="1:3" s="51" customFormat="1" ht="17.5" x14ac:dyDescent="0.25">
      <c r="A3" s="1296" t="s">
        <v>1198</v>
      </c>
      <c r="B3" s="1296"/>
      <c r="C3" s="1296"/>
    </row>
    <row r="4" spans="1:3" s="53" customFormat="1" ht="13" x14ac:dyDescent="0.25">
      <c r="A4" s="52" t="s">
        <v>1199</v>
      </c>
      <c r="C4" s="53" t="s">
        <v>1200</v>
      </c>
    </row>
    <row r="5" spans="1:3" s="53" customFormat="1" ht="150" x14ac:dyDescent="0.25">
      <c r="A5" s="52" t="s">
        <v>1201</v>
      </c>
      <c r="C5" s="53" t="s">
        <v>1202</v>
      </c>
    </row>
    <row r="6" spans="1:3" s="53" customFormat="1" ht="13" x14ac:dyDescent="0.25">
      <c r="A6" s="52" t="s">
        <v>1203</v>
      </c>
      <c r="C6" s="84" t="s">
        <v>1204</v>
      </c>
    </row>
    <row r="7" spans="1:3" s="53" customFormat="1" ht="13" x14ac:dyDescent="0.25">
      <c r="A7" s="52" t="s">
        <v>1205</v>
      </c>
      <c r="B7" s="52"/>
      <c r="C7" s="84" t="s">
        <v>1206</v>
      </c>
    </row>
    <row r="8" spans="1:3" s="53" customFormat="1" ht="13" x14ac:dyDescent="0.25">
      <c r="A8" s="52" t="s">
        <v>1207</v>
      </c>
      <c r="B8" s="52"/>
      <c r="C8" s="84" t="s">
        <v>1208</v>
      </c>
    </row>
    <row r="9" spans="1:3" s="53" customFormat="1" ht="13" x14ac:dyDescent="0.25">
      <c r="A9" s="52" t="s">
        <v>1209</v>
      </c>
      <c r="B9" s="52"/>
      <c r="C9" s="84" t="s">
        <v>1210</v>
      </c>
    </row>
    <row r="10" spans="1:3" s="53" customFormat="1" ht="13" x14ac:dyDescent="0.25">
      <c r="A10" s="52" t="s">
        <v>1211</v>
      </c>
      <c r="B10" s="52"/>
      <c r="C10" s="84" t="s">
        <v>1212</v>
      </c>
    </row>
    <row r="11" spans="1:3" s="53" customFormat="1" ht="13" x14ac:dyDescent="0.25">
      <c r="A11" s="52" t="s">
        <v>1213</v>
      </c>
      <c r="C11" s="53" t="s">
        <v>1214</v>
      </c>
    </row>
    <row r="12" spans="1:3" s="53" customFormat="1" ht="13" x14ac:dyDescent="0.25">
      <c r="A12" s="52" t="s">
        <v>1141</v>
      </c>
      <c r="C12" s="53" t="s">
        <v>1215</v>
      </c>
    </row>
    <row r="13" spans="1:3" s="53" customFormat="1" ht="13" x14ac:dyDescent="0.25">
      <c r="A13" s="52" t="s">
        <v>1216</v>
      </c>
      <c r="C13" s="53" t="s">
        <v>1217</v>
      </c>
    </row>
    <row r="14" spans="1:3" s="53" customFormat="1" ht="13" x14ac:dyDescent="0.25">
      <c r="A14" s="52" t="s">
        <v>1218</v>
      </c>
      <c r="C14" s="53" t="s">
        <v>1219</v>
      </c>
    </row>
    <row r="15" spans="1:3" s="53" customFormat="1" ht="13" x14ac:dyDescent="0.25">
      <c r="A15" s="52" t="s">
        <v>1220</v>
      </c>
      <c r="C15" s="53" t="s">
        <v>1221</v>
      </c>
    </row>
    <row r="16" spans="1:3" s="53" customFormat="1" ht="13" x14ac:dyDescent="0.25">
      <c r="A16" s="52" t="s">
        <v>1222</v>
      </c>
      <c r="C16" s="53" t="s">
        <v>1223</v>
      </c>
    </row>
    <row r="17" spans="1:3" s="53" customFormat="1" ht="13" x14ac:dyDescent="0.25">
      <c r="A17" s="52" t="s">
        <v>1224</v>
      </c>
      <c r="C17" s="53" t="s">
        <v>1225</v>
      </c>
    </row>
    <row r="18" spans="1:3" s="53" customFormat="1" ht="13" x14ac:dyDescent="0.25">
      <c r="A18" s="52" t="s">
        <v>273</v>
      </c>
    </row>
    <row r="19" spans="1:3" s="53" customFormat="1" ht="13" x14ac:dyDescent="0.25">
      <c r="A19" s="52" t="s">
        <v>275</v>
      </c>
    </row>
    <row r="20" spans="1:3" s="53" customFormat="1" ht="13" x14ac:dyDescent="0.25">
      <c r="A20" s="52" t="s">
        <v>277</v>
      </c>
    </row>
    <row r="21" spans="1:3" s="53" customFormat="1" ht="13" x14ac:dyDescent="0.25">
      <c r="A21" s="52" t="s">
        <v>279</v>
      </c>
    </row>
    <row r="22" spans="1:3" s="53" customFormat="1" ht="13" x14ac:dyDescent="0.25">
      <c r="A22" s="52" t="s">
        <v>1226</v>
      </c>
    </row>
    <row r="23" spans="1:3" s="53" customFormat="1" ht="13" x14ac:dyDescent="0.25">
      <c r="A23" s="52" t="s">
        <v>276</v>
      </c>
    </row>
    <row r="24" spans="1:3" s="53" customFormat="1" ht="13" x14ac:dyDescent="0.25">
      <c r="A24" s="52" t="s">
        <v>1227</v>
      </c>
    </row>
    <row r="25" spans="1:3" s="53" customFormat="1" ht="13.5" thickBot="1" x14ac:dyDescent="0.3">
      <c r="A25" s="52" t="s">
        <v>1228</v>
      </c>
    </row>
    <row r="26" spans="1:3" s="51" customFormat="1" ht="17.5" x14ac:dyDescent="0.25">
      <c r="A26" s="1297" t="s">
        <v>1229</v>
      </c>
      <c r="B26" s="1297"/>
      <c r="C26" s="1297"/>
    </row>
    <row r="27" spans="1:3" s="53" customFormat="1" ht="150" x14ac:dyDescent="0.25">
      <c r="A27" s="52"/>
      <c r="C27" s="53" t="s">
        <v>1230</v>
      </c>
    </row>
    <row r="28" spans="1:3" s="53" customFormat="1" ht="13" x14ac:dyDescent="0.25">
      <c r="A28" s="52" t="s">
        <v>1231</v>
      </c>
      <c r="B28" s="52"/>
      <c r="C28" s="53" t="s">
        <v>1232</v>
      </c>
    </row>
    <row r="29" spans="1:3" s="53" customFormat="1" ht="13" x14ac:dyDescent="0.25">
      <c r="A29" s="52" t="s">
        <v>294</v>
      </c>
      <c r="B29" s="52"/>
      <c r="C29" s="53" t="s">
        <v>1233</v>
      </c>
    </row>
    <row r="30" spans="1:3" s="53" customFormat="1" ht="13" x14ac:dyDescent="0.25">
      <c r="A30" s="52" t="s">
        <v>1234</v>
      </c>
      <c r="B30" s="52"/>
      <c r="C30" s="53" t="s">
        <v>1235</v>
      </c>
    </row>
    <row r="31" spans="1:3" s="53" customFormat="1" ht="13" x14ac:dyDescent="0.25">
      <c r="A31" s="52" t="s">
        <v>1236</v>
      </c>
      <c r="B31" s="53" t="s">
        <v>1237</v>
      </c>
      <c r="C31" s="53" t="s">
        <v>1238</v>
      </c>
    </row>
    <row r="32" spans="1:3" s="53" customFormat="1" ht="13" x14ac:dyDescent="0.25">
      <c r="A32" s="52" t="s">
        <v>267</v>
      </c>
      <c r="B32" s="53" t="s">
        <v>1237</v>
      </c>
      <c r="C32" s="53" t="s">
        <v>1239</v>
      </c>
    </row>
    <row r="33" spans="1:4" s="53" customFormat="1" ht="13" x14ac:dyDescent="0.25">
      <c r="A33" s="52" t="s">
        <v>286</v>
      </c>
      <c r="B33" s="53" t="s">
        <v>1237</v>
      </c>
      <c r="C33" s="53" t="s">
        <v>1240</v>
      </c>
    </row>
    <row r="34" spans="1:4" s="50" customFormat="1" ht="16" thickBot="1" x14ac:dyDescent="0.4">
      <c r="A34" s="52" t="s">
        <v>288</v>
      </c>
      <c r="B34" s="53" t="s">
        <v>1237</v>
      </c>
      <c r="C34" s="53" t="s">
        <v>1241</v>
      </c>
      <c r="D34" s="54"/>
    </row>
    <row r="35" spans="1:4" s="51" customFormat="1" ht="17.5" x14ac:dyDescent="0.25">
      <c r="A35" s="1297" t="s">
        <v>267</v>
      </c>
      <c r="B35" s="1297"/>
      <c r="C35" s="1297"/>
    </row>
    <row r="36" spans="1:4" s="53" customFormat="1" ht="100" x14ac:dyDescent="0.25">
      <c r="A36" s="52"/>
      <c r="C36" s="53" t="s">
        <v>1242</v>
      </c>
    </row>
    <row r="37" spans="1:4" s="53" customFormat="1" ht="13" x14ac:dyDescent="0.25">
      <c r="A37" s="52" t="s">
        <v>293</v>
      </c>
      <c r="B37" s="52"/>
      <c r="C37" s="53" t="s">
        <v>1243</v>
      </c>
    </row>
    <row r="38" spans="1:4" s="53" customFormat="1" ht="13" x14ac:dyDescent="0.25">
      <c r="A38" s="52" t="s">
        <v>294</v>
      </c>
      <c r="B38" s="52"/>
      <c r="C38" s="53" t="s">
        <v>1244</v>
      </c>
    </row>
    <row r="39" spans="1:4" s="53" customFormat="1" ht="13" x14ac:dyDescent="0.25">
      <c r="A39" s="52" t="s">
        <v>463</v>
      </c>
      <c r="B39" s="52"/>
      <c r="C39" s="53" t="s">
        <v>1245</v>
      </c>
    </row>
    <row r="40" spans="1:4" s="53" customFormat="1" ht="13" x14ac:dyDescent="0.25">
      <c r="A40" s="52" t="s">
        <v>289</v>
      </c>
      <c r="B40" s="52"/>
      <c r="C40" s="53" t="s">
        <v>1246</v>
      </c>
    </row>
    <row r="41" spans="1:4" s="53" customFormat="1" ht="13" x14ac:dyDescent="0.25">
      <c r="A41" s="52"/>
      <c r="B41" s="52"/>
    </row>
    <row r="42" spans="1:4" s="53" customFormat="1" ht="13" x14ac:dyDescent="0.25">
      <c r="A42" s="52" t="s">
        <v>1247</v>
      </c>
      <c r="B42" s="52"/>
      <c r="C42" s="53" t="s">
        <v>1248</v>
      </c>
    </row>
    <row r="43" spans="1:4" s="53" customFormat="1" ht="13" x14ac:dyDescent="0.25">
      <c r="A43" s="52" t="s">
        <v>1249</v>
      </c>
      <c r="B43" s="52"/>
      <c r="C43" s="53" t="s">
        <v>1250</v>
      </c>
    </row>
    <row r="44" spans="1:4" s="53" customFormat="1" ht="13.5" thickBot="1" x14ac:dyDescent="0.3">
      <c r="A44" s="52" t="s">
        <v>291</v>
      </c>
      <c r="B44" s="53" t="s">
        <v>1237</v>
      </c>
      <c r="C44" s="53" t="s">
        <v>1251</v>
      </c>
    </row>
    <row r="45" spans="1:4" s="51" customFormat="1" ht="17.5" x14ac:dyDescent="0.25">
      <c r="A45" s="1297" t="s">
        <v>286</v>
      </c>
      <c r="B45" s="1297"/>
      <c r="C45" s="1297"/>
    </row>
    <row r="46" spans="1:4" s="53" customFormat="1" ht="150" x14ac:dyDescent="0.25">
      <c r="A46" s="52"/>
      <c r="C46" s="53" t="s">
        <v>1252</v>
      </c>
    </row>
    <row r="47" spans="1:4" s="50" customFormat="1" ht="15.5" x14ac:dyDescent="0.35">
      <c r="A47" s="52" t="s">
        <v>328</v>
      </c>
      <c r="B47" s="52"/>
      <c r="C47" s="53" t="s">
        <v>1253</v>
      </c>
      <c r="D47" s="54"/>
    </row>
    <row r="48" spans="1:4" s="50" customFormat="1" ht="15.5" x14ac:dyDescent="0.35">
      <c r="A48" s="52" t="s">
        <v>293</v>
      </c>
      <c r="B48" s="52"/>
      <c r="C48" s="53" t="s">
        <v>1254</v>
      </c>
      <c r="D48" s="54"/>
    </row>
    <row r="49" spans="1:4" s="50" customFormat="1" ht="15.5" x14ac:dyDescent="0.35">
      <c r="A49" s="52" t="s">
        <v>295</v>
      </c>
      <c r="B49" s="52"/>
      <c r="C49" s="53" t="s">
        <v>1255</v>
      </c>
      <c r="D49" s="54"/>
    </row>
    <row r="50" spans="1:4" s="50" customFormat="1" ht="15.5" x14ac:dyDescent="0.35">
      <c r="A50" s="52" t="s">
        <v>330</v>
      </c>
      <c r="B50" s="52"/>
      <c r="C50" s="53" t="s">
        <v>1256</v>
      </c>
      <c r="D50" s="54"/>
    </row>
    <row r="51" spans="1:4" s="50" customFormat="1" ht="15.5" x14ac:dyDescent="0.35">
      <c r="A51" s="52" t="s">
        <v>324</v>
      </c>
      <c r="B51" s="52"/>
      <c r="C51" s="53" t="s">
        <v>1257</v>
      </c>
      <c r="D51" s="54"/>
    </row>
    <row r="52" spans="1:4" s="50" customFormat="1" ht="15.5" x14ac:dyDescent="0.35">
      <c r="A52" s="52" t="s">
        <v>1258</v>
      </c>
      <c r="B52" s="52"/>
      <c r="C52" s="53" t="s">
        <v>1259</v>
      </c>
      <c r="D52" s="54"/>
    </row>
    <row r="53" spans="1:4" s="50" customFormat="1" ht="15.5" x14ac:dyDescent="0.35">
      <c r="A53" s="52" t="s">
        <v>83</v>
      </c>
      <c r="B53" s="52"/>
      <c r="C53" s="53" t="s">
        <v>1260</v>
      </c>
      <c r="D53" s="54"/>
    </row>
    <row r="54" spans="1:4" s="50" customFormat="1" ht="15.5" x14ac:dyDescent="0.35">
      <c r="A54" s="52" t="s">
        <v>286</v>
      </c>
      <c r="B54" s="53" t="s">
        <v>1237</v>
      </c>
      <c r="C54" s="53" t="s">
        <v>1261</v>
      </c>
      <c r="D54" s="54"/>
    </row>
    <row r="55" spans="1:4" s="50" customFormat="1" ht="15.5" x14ac:dyDescent="0.35">
      <c r="A55" s="52" t="s">
        <v>1262</v>
      </c>
      <c r="B55" s="53" t="s">
        <v>1237</v>
      </c>
      <c r="C55" s="53" t="s">
        <v>1263</v>
      </c>
      <c r="D55" s="54"/>
    </row>
    <row r="56" spans="1:4" s="50" customFormat="1" ht="15.5" x14ac:dyDescent="0.35">
      <c r="A56" s="52" t="s">
        <v>1264</v>
      </c>
      <c r="B56" s="53" t="s">
        <v>1237</v>
      </c>
      <c r="C56" s="53" t="s">
        <v>1265</v>
      </c>
      <c r="D56" s="54"/>
    </row>
    <row r="57" spans="1:4" ht="13" x14ac:dyDescent="0.25">
      <c r="A57" s="52"/>
      <c r="B57" s="53"/>
      <c r="C57" s="53"/>
    </row>
    <row r="58" spans="1:4" ht="13" x14ac:dyDescent="0.25">
      <c r="A58" s="1292" t="s">
        <v>1266</v>
      </c>
      <c r="B58" s="1292"/>
      <c r="C58" s="1292"/>
    </row>
  </sheetData>
  <mergeCells count="7">
    <mergeCell ref="A58:C58"/>
    <mergeCell ref="A1:C1"/>
    <mergeCell ref="A2:C2"/>
    <mergeCell ref="A3:C3"/>
    <mergeCell ref="A26:C26"/>
    <mergeCell ref="A35:C35"/>
    <mergeCell ref="A45:C45"/>
  </mergeCells>
  <conditionalFormatting sqref="A27:C34 A4:C25 A36:C44 A46:C57">
    <cfRule type="expression" dxfId="7" priority="2" stopIfTrue="1">
      <formula>ROW()=EVEN(ROW())</formula>
    </cfRule>
  </conditionalFormatting>
  <pageMargins left="0.78740157499999996" right="0.78740157499999996" top="0.984251969" bottom="0.984251969" header="0.4921259845" footer="0.4921259845"/>
  <pageSetup paperSize="9" scale="75" fitToHeight="3" orientation="landscape" r:id="rId1"/>
  <headerFooter alignWithMargins="0">
    <oddHeader>&amp;L&amp;"Arial"&amp;8&amp;K000000INTERNAL&amp;1#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MDocumentOwner xmlns="c5397b28-24c7-48da-aa45-8c51b1b73999">
      <UserInfo>
        <DisplayName/>
        <AccountId xsi:nil="true"/>
        <AccountType/>
      </UserInfo>
    </RevIMDocumentOwner>
    <TaxCatchAll xmlns="c5397b28-24c7-48da-aa45-8c51b1b73999">
      <Value>1</Value>
    </TaxCatchAll>
    <i0f84bba906045b4af568ee102a52dcb xmlns="c5397b28-24c7-48da-aa45-8c51b1b73999">
      <Terms xmlns="http://schemas.microsoft.com/office/infopath/2007/PartnerControls">
        <TermInfo xmlns="http://schemas.microsoft.com/office/infopath/2007/PartnerControls">
          <TermName xmlns="http://schemas.microsoft.com/office/infopath/2007/PartnerControls">0.1 Initial category</TermName>
          <TermId xmlns="http://schemas.microsoft.com/office/infopath/2007/PartnerControls">0239cc7a-0c96-48a8-9e0e-a383e362571c</TermId>
        </TermInfo>
      </Terms>
    </i0f84bba906045b4af568ee102a52dcb>
    <RevIMEventDate xmlns="c5397b28-24c7-48da-aa45-8c51b1b73999" xsi:nil="true"/>
    <RevIMComments xmlns="c5397b28-24c7-48da-aa45-8c51b1b73999" xsi:nil="true"/>
    <RevIMDeletionDate xmlns="c5397b28-24c7-48da-aa45-8c51b1b73999">2025-01-19T10:50:53+00:00</RevIMDeletionDate>
    <RevIMExtends xmlns="c5397b28-24c7-48da-aa45-8c51b1b73999">{"KSUClass":"0239cc7a-0c96-48a8-9e0e-a383e362571c"}</RevIMExtends>
    <f5f4dfb102234f04b27a445e0727d245 xmlns="c5397b28-24c7-48da-aa45-8c51b1b73999">
      <Terms xmlns="http://schemas.microsoft.com/office/infopath/2007/PartnerControls"/>
    </f5f4dfb102234f04b27a445e0727d245>
    <IconOverlay xmlns="http://schemas.microsoft.com/sharepoint/v4" xsi:nil="true"/>
    <lcf76f155ced4ddcb4097134ff3c332f xmlns="672b1d27-002f-4385-9af8-7c432f4e38dc">
      <Terms xmlns="http://schemas.microsoft.com/office/infopath/2007/PartnerControls"/>
    </lcf76f155ced4ddcb4097134ff3c332f>
  </documentManagement>
</p:properties>
</file>

<file path=customXml/item2.xml><?xml version="1.0" encoding="utf-8"?>
<contentconnect xmlns="http://schemas.opentext.com/novous/product_name">
  <product_name>d2</product_name>
</contentconnect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ontentconnect xmlns="http://schemas.opentext.com/novous/objectid">
  <objectid>090045159605e034</objectid>
</contentconnect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6E39C7C583604B824FB851F057AC8F" ma:contentTypeVersion="26" ma:contentTypeDescription="Create a new document." ma:contentTypeScope="" ma:versionID="6d55fbb8f95752e57afd290d46696c55">
  <xsd:schema xmlns:xsd="http://www.w3.org/2001/XMLSchema" xmlns:xs="http://www.w3.org/2001/XMLSchema" xmlns:p="http://schemas.microsoft.com/office/2006/metadata/properties" xmlns:ns1="http://schemas.microsoft.com/sharepoint/v3" xmlns:ns2="c5397b28-24c7-48da-aa45-8c51b1b73999" xmlns:ns3="672b1d27-002f-4385-9af8-7c432f4e38dc" xmlns:ns4="http://schemas.microsoft.com/sharepoint/v4" targetNamespace="http://schemas.microsoft.com/office/2006/metadata/properties" ma:root="true" ma:fieldsID="03151e4c607e699a2fd0294d3037ca00" ns1:_="" ns2:_="" ns3:_="" ns4:_="">
    <xsd:import namespace="http://schemas.microsoft.com/sharepoint/v3"/>
    <xsd:import namespace="c5397b28-24c7-48da-aa45-8c51b1b73999"/>
    <xsd:import namespace="672b1d27-002f-4385-9af8-7c432f4e38d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5f4dfb102234f04b27a445e0727d245" minOccurs="0"/>
                <xsd:element ref="ns2:TaxCatchAll" minOccurs="0"/>
                <xsd:element ref="ns2:TaxCatchAllLabel" minOccurs="0"/>
                <xsd:element ref="ns2:i0f84bba906045b4af568ee102a52dcb" minOccurs="0"/>
                <xsd:element ref="ns2:RevIMDeletionDate" minOccurs="0"/>
                <xsd:element ref="ns2:RevIMEventDate" minOccurs="0"/>
                <xsd:element ref="ns2:RevIMComments" minOccurs="0"/>
                <xsd:element ref="ns2:RevIMDocumentOwner" minOccurs="0"/>
                <xsd:element ref="ns2:RevIMExtend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3:MediaServiceLocation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2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7b28-24c7-48da-aa45-8c51b1b73999" elementFormDefault="qualified">
    <xsd:import namespace="http://schemas.microsoft.com/office/2006/documentManagement/types"/>
    <xsd:import namespace="http://schemas.microsoft.com/office/infopath/2007/PartnerControls"/>
    <xsd:element name="f5f4dfb102234f04b27a445e0727d245" ma:index="8" nillable="true" ma:taxonomy="true" ma:internalName="f5f4dfb102234f04b27a445e0727d245" ma:taxonomyFieldName="LegalHoldTag" ma:displayName="LegalHold" ma:fieldId="{f5f4dfb1-0223-4f04-b27a-445e0727d245}" ma:taxonomyMulti="true" ma:sspId="d35d9ec1-ff0e-4daf-94ff-594c76aa1822" ma:termSetId="1d36a6df-4193-45ed-b3bc-3ba9643c5e0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9f3a2e5-d460-4502-8706-b46f4f75bfea}" ma:internalName="TaxCatchAll" ma:showField="CatchAllData" ma:web="c5397b28-24c7-48da-aa45-8c51b1b739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9f3a2e5-d460-4502-8706-b46f4f75bfea}" ma:internalName="TaxCatchAllLabel" ma:readOnly="true" ma:showField="CatchAllDataLabel" ma:web="c5397b28-24c7-48da-aa45-8c51b1b739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f84bba906045b4af568ee102a52dcb" ma:index="13" nillable="true" ma:taxonomy="true" ma:internalName="i0f84bba906045b4af568ee102a52dcb" ma:taxonomyFieldName="RevIMBCS" ma:displayName="CSD Class" ma:readOnly="true" ma:default="19;#2.3 Vertragsunterlagen|704fb0bb-bbf2-4178-a41d-4e148c3fb954" ma:fieldId="{20f84bba-9060-45b4-af56-8ee102a52dcb}" ma:sspId="d35d9ec1-ff0e-4daf-94ff-594c76aa1822" ma:termSetId="83f400d6-6f53-40a3-8fd2-b80b61df5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vIMDeletionDate" ma:index="14" nillable="true" ma:displayName="Deletion Date" ma:description="Deletion Date" ma:format="DateOnly" ma:internalName="RevIMDeletionDate" ma:readOnly="true">
      <xsd:simpleType>
        <xsd:restriction base="dms:DateTime"/>
      </xsd:simpleType>
    </xsd:element>
    <xsd:element name="RevIMEventDate" ma:index="15" nillable="true" ma:displayName="Event Date" ma:description="Event Date" ma:format="DateOnly" ma:internalName="RevIMEventDate" ma:readOnly="true">
      <xsd:simpleType>
        <xsd:restriction base="dms:DateTime"/>
      </xsd:simpleType>
    </xsd:element>
    <xsd:element name="RevIMComments" ma:index="16" nillable="true" ma:displayName="Event Comment" ma:internalName="RevIMComments" ma:readOnly="true">
      <xsd:simpleType>
        <xsd:restriction base="dms:Note">
          <xsd:maxLength value="255"/>
        </xsd:restriction>
      </xsd:simpleType>
    </xsd:element>
    <xsd:element name="RevIMDocumentOwner" ma:index="17" nillable="true" ma:displayName="Document Owner" ma:list="UserInfo" ma:internalName="RevIM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MExtends" ma:index="18" nillable="true" ma:displayName="RevIMExtends" ma:hidden="true" ma:internalName="RevIMExtends" ma:readOnly="true">
      <xsd:simpleType>
        <xsd:restriction base="dms:Note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2b1d27-002f-4385-9af8-7c432f4e38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d35d9ec1-ff0e-4daf-94ff-594c76aa1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25B7B7-A3EF-4CDB-96F9-8E29A8A9B08A}">
  <ds:schemaRefs>
    <ds:schemaRef ds:uri="http://purl.org/dc/terms/"/>
    <ds:schemaRef ds:uri="http://schemas.openxmlformats.org/package/2006/metadata/core-properties"/>
    <ds:schemaRef ds:uri="c5397b28-24c7-48da-aa45-8c51b1b7399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672b1d27-002f-4385-9af8-7c432f4e3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1F6CEA-3469-4F68-AE77-0FC33BCF67AB}">
  <ds:schemaRefs>
    <ds:schemaRef ds:uri="http://schemas.opentext.com/novous/product_name"/>
  </ds:schemaRefs>
</ds:datastoreItem>
</file>

<file path=customXml/itemProps3.xml><?xml version="1.0" encoding="utf-8"?>
<ds:datastoreItem xmlns:ds="http://schemas.openxmlformats.org/officeDocument/2006/customXml" ds:itemID="{1AEEB6FF-4120-4A03-8AA6-5440706F418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FAF2F8-B28B-4253-A71D-15479AE983C7}">
  <ds:schemaRefs>
    <ds:schemaRef ds:uri="http://schemas.opentext.com/novous/objectid"/>
  </ds:schemaRefs>
</ds:datastoreItem>
</file>

<file path=customXml/itemProps5.xml><?xml version="1.0" encoding="utf-8"?>
<ds:datastoreItem xmlns:ds="http://schemas.openxmlformats.org/officeDocument/2006/customXml" ds:itemID="{E36AC69B-A688-4177-BE3E-F9D8E3F84D5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15</vt:i4>
      </vt:variant>
    </vt:vector>
  </HeadingPairs>
  <TitlesOfParts>
    <vt:vector size="28" baseType="lpstr">
      <vt:lpstr>Zusammenfassung (DE)</vt:lpstr>
      <vt:lpstr>Entwicklungskosten (DE)</vt:lpstr>
      <vt:lpstr>Serienbetreuung (DE)</vt:lpstr>
      <vt:lpstr>Summary (EN)</vt:lpstr>
      <vt:lpstr>Development Cost (EN)</vt:lpstr>
      <vt:lpstr>Series Support (EN)</vt:lpstr>
      <vt:lpstr>Country Codes</vt:lpstr>
      <vt:lpstr>Glossar (DE)</vt:lpstr>
      <vt:lpstr>Glossary (EN)</vt:lpstr>
      <vt:lpstr>Leistungsstufen</vt:lpstr>
      <vt:lpstr>Performance levels</vt:lpstr>
      <vt:lpstr>Currencies</vt:lpstr>
      <vt:lpstr>Skill-Level</vt:lpstr>
      <vt:lpstr>'Development Cost (EN)'!_DRAW_LINE_MAT_de</vt:lpstr>
      <vt:lpstr>'Entwicklungskosten (DE)'!_DRAW_LINE_MAT_de</vt:lpstr>
      <vt:lpstr>'Development Cost (EN)'!_DRAW_PART_GES_de</vt:lpstr>
      <vt:lpstr>'Entwicklungskosten (DE)'!_DRAW_PART_GES_de</vt:lpstr>
      <vt:lpstr>'Development Cost (EN)'!_DRAW_PART_HEA_de</vt:lpstr>
      <vt:lpstr>'Entwicklungskosten (DE)'!_DRAW_PART_HEA_de</vt:lpstr>
      <vt:lpstr>'Development Cost (EN)'!_DRAW_PART_MOD_de</vt:lpstr>
      <vt:lpstr>'Entwicklungskosten (DE)'!_DRAW_PART_MOD_de</vt:lpstr>
      <vt:lpstr>countr_codes2</vt:lpstr>
      <vt:lpstr>country_codes</vt:lpstr>
      <vt:lpstr>currencies</vt:lpstr>
      <vt:lpstr>'Development Cost (EN)'!Druckbereich</vt:lpstr>
      <vt:lpstr>'Entwicklungskosten (DE)'!Druckbereich</vt:lpstr>
      <vt:lpstr>SkillLevelDE</vt:lpstr>
      <vt:lpstr>SkillLevelEN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2014-08-07T15:01:43Z</dcterms:created>
  <dcterms:modified xsi:type="dcterms:W3CDTF">2023-01-16T09:47:16Z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0x010100EA6E39C7C583604B824FB851F057AC8F</vt:lpwstr>
  </property>
  <property fmtid="{D5CDD505-2E9C-101B-9397-08002B2CF9AE}" pid="4" name="KsuTaxonomyField">
    <vt:lpwstr>1;#0.1 Initialklasse|1228e34a-7fe2-4953-9343-6326dc0447fd</vt:lpwstr>
  </property>
  <property fmtid="{D5CDD505-2E9C-101B-9397-08002B2CF9AE}" pid="5" name="dox_KSU_ClassName">
    <vt:lpwstr>0.1</vt:lpwstr>
  </property>
  <property fmtid="{D5CDD505-2E9C-101B-9397-08002B2CF9AE}" pid="6" name="dox_KSU_WillBeDeletedDatetime">
    <vt:lpwstr>2021-07-02T07:43:20Z</vt:lpwstr>
  </property>
  <property fmtid="{D5CDD505-2E9C-101B-9397-08002B2CF9AE}" pid="7" name="RevIMBCS">
    <vt:lpwstr>1;#0.1 Initial category|0239cc7a-0c96-48a8-9e0e-a383e362571c</vt:lpwstr>
  </property>
  <property fmtid="{D5CDD505-2E9C-101B-9397-08002B2CF9AE}" pid="8" name="LegalHoldTag">
    <vt:lpwstr/>
  </property>
  <property fmtid="{D5CDD505-2E9C-101B-9397-08002B2CF9AE}" pid="9" name="MSIP_Label_b1c9b508-7c6e-42bd-bedf-808292653d6c_Enabled">
    <vt:lpwstr>true</vt:lpwstr>
  </property>
  <property fmtid="{D5CDD505-2E9C-101B-9397-08002B2CF9AE}" pid="10" name="MSIP_Label_b1c9b508-7c6e-42bd-bedf-808292653d6c_SetDate">
    <vt:lpwstr>2023-01-16T09:46:37Z</vt:lpwstr>
  </property>
  <property fmtid="{D5CDD505-2E9C-101B-9397-08002B2CF9AE}" pid="11" name="MSIP_Label_b1c9b508-7c6e-42bd-bedf-808292653d6c_Method">
    <vt:lpwstr>Standard</vt:lpwstr>
  </property>
  <property fmtid="{D5CDD505-2E9C-101B-9397-08002B2CF9AE}" pid="12" name="MSIP_Label_b1c9b508-7c6e-42bd-bedf-808292653d6c_Name">
    <vt:lpwstr>b1c9b508-7c6e-42bd-bedf-808292653d6c</vt:lpwstr>
  </property>
  <property fmtid="{D5CDD505-2E9C-101B-9397-08002B2CF9AE}" pid="13" name="MSIP_Label_b1c9b508-7c6e-42bd-bedf-808292653d6c_SiteId">
    <vt:lpwstr>2882be50-2012-4d88-ac86-544124e120c8</vt:lpwstr>
  </property>
  <property fmtid="{D5CDD505-2E9C-101B-9397-08002B2CF9AE}" pid="14" name="MSIP_Label_b1c9b508-7c6e-42bd-bedf-808292653d6c_ActionId">
    <vt:lpwstr>caa0c02b-8392-4c63-a129-e6663618df9e</vt:lpwstr>
  </property>
  <property fmtid="{D5CDD505-2E9C-101B-9397-08002B2CF9AE}" pid="15" name="MSIP_Label_b1c9b508-7c6e-42bd-bedf-808292653d6c_ContentBits">
    <vt:lpwstr>3</vt:lpwstr>
  </property>
  <property fmtid="{D5CDD505-2E9C-101B-9397-08002B2CF9AE}" pid="16" name="MediaServiceImageTags">
    <vt:lpwstr/>
  </property>
</Properties>
</file>